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ata\Desktop\"/>
    </mc:Choice>
  </mc:AlternateContent>
  <bookViews>
    <workbookView xWindow="0" yWindow="0" windowWidth="0" windowHeight="0"/>
  </bookViews>
  <sheets>
    <sheet name="Rekapitulace stavby" sheetId="1" r:id="rId1"/>
    <sheet name="P21-074_1 - Modernizace 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'P21-074_1 - Modernizace s...'!$C$122:$K$227</definedName>
    <definedName name="_xlnm.Print_Area" localSheetId="1">'P21-074_1 - Modernizace s...'!$C$4:$J$76,'P21-074_1 - Modernizace s...'!$C$82:$J$104,'P21-074_1 - Modernizace s...'!$C$110:$J$227</definedName>
    <definedName name="_xlnm.Print_Titles" localSheetId="1">'P21-074_1 - Modernizace s...'!$122:$122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BK227"/>
  <c r="BK225"/>
  <c r="BK223"/>
  <c r="J221"/>
  <c r="J217"/>
  <c r="BK214"/>
  <c r="J210"/>
  <c r="J205"/>
  <c r="J203"/>
  <c r="BK200"/>
  <c r="BK198"/>
  <c r="BK195"/>
  <c r="J193"/>
  <c r="BK190"/>
  <c r="BK187"/>
  <c r="J186"/>
  <c r="BK183"/>
  <c r="J180"/>
  <c r="J177"/>
  <c r="BK174"/>
  <c r="BK171"/>
  <c r="J169"/>
  <c r="BK166"/>
  <c r="BK163"/>
  <c r="BK161"/>
  <c r="BK159"/>
  <c r="J155"/>
  <c r="J153"/>
  <c r="J150"/>
  <c r="J148"/>
  <c r="BK145"/>
  <c r="BK141"/>
  <c r="J139"/>
  <c r="J136"/>
  <c r="J134"/>
  <c r="BK128"/>
  <c r="J34"/>
  <c r="F37"/>
  <c r="J226"/>
  <c r="J224"/>
  <c r="BK221"/>
  <c r="J219"/>
  <c r="J216"/>
  <c r="BK213"/>
  <c r="BK210"/>
  <c r="BK207"/>
  <c r="BK205"/>
  <c r="BK202"/>
  <c r="BK199"/>
  <c r="J197"/>
  <c r="BK194"/>
  <c r="BK192"/>
  <c r="J190"/>
  <c r="J188"/>
  <c r="BK184"/>
  <c r="BK181"/>
  <c r="J179"/>
  <c r="BK176"/>
  <c r="J174"/>
  <c r="J171"/>
  <c r="BK168"/>
  <c r="J167"/>
  <c r="BK164"/>
  <c r="J161"/>
  <c r="BK158"/>
  <c r="J157"/>
  <c r="BK153"/>
  <c r="BK150"/>
  <c r="BK147"/>
  <c r="J145"/>
  <c r="J143"/>
  <c r="BK139"/>
  <c r="BK137"/>
  <c r="BK134"/>
  <c r="J132"/>
  <c r="J127"/>
  <c i="1" r="AS94"/>
  <c i="2" r="F35"/>
  <c r="J227"/>
  <c r="J225"/>
  <c r="BK222"/>
  <c r="BK220"/>
  <c r="BK217"/>
  <c r="J215"/>
  <c r="BK211"/>
  <c r="J209"/>
  <c r="BK204"/>
  <c r="J202"/>
  <c r="BK197"/>
  <c r="J195"/>
  <c r="BK191"/>
  <c r="J189"/>
  <c r="BK186"/>
  <c r="J184"/>
  <c r="BK180"/>
  <c r="J178"/>
  <c r="J175"/>
  <c r="BK172"/>
  <c r="BK169"/>
  <c r="J165"/>
  <c r="BK162"/>
  <c r="J159"/>
  <c r="BK156"/>
  <c r="J152"/>
  <c r="BK149"/>
  <c r="J146"/>
  <c r="BK143"/>
  <c r="BK140"/>
  <c r="J138"/>
  <c r="BK135"/>
  <c r="J133"/>
  <c r="J128"/>
  <c r="J126"/>
  <c r="J223"/>
  <c r="J220"/>
  <c r="BK218"/>
  <c r="BK215"/>
  <c r="J213"/>
  <c r="BK209"/>
  <c r="BK206"/>
  <c r="J204"/>
  <c r="BK201"/>
  <c r="J199"/>
  <c r="BK196"/>
  <c r="J194"/>
  <c r="J191"/>
  <c r="BK188"/>
  <c r="BK185"/>
  <c r="J181"/>
  <c r="BK178"/>
  <c r="BK175"/>
  <c r="J173"/>
  <c r="BK170"/>
  <c r="J168"/>
  <c r="BK165"/>
  <c r="J163"/>
  <c r="BK160"/>
  <c r="J158"/>
  <c r="BK155"/>
  <c r="J154"/>
  <c r="BK151"/>
  <c r="J149"/>
  <c r="J147"/>
  <c r="BK144"/>
  <c r="J142"/>
  <c r="J140"/>
  <c r="J137"/>
  <c r="BK133"/>
  <c r="BK129"/>
  <c r="BK127"/>
  <c r="BK226"/>
  <c r="BK224"/>
  <c r="J222"/>
  <c r="BK219"/>
  <c r="J218"/>
  <c r="BK216"/>
  <c r="J214"/>
  <c r="J211"/>
  <c r="J207"/>
  <c r="J206"/>
  <c r="BK203"/>
  <c r="J201"/>
  <c r="J200"/>
  <c r="J198"/>
  <c r="J196"/>
  <c r="BK193"/>
  <c r="J192"/>
  <c r="BK189"/>
  <c r="J187"/>
  <c r="J185"/>
  <c r="J183"/>
  <c r="BK179"/>
  <c r="BK177"/>
  <c r="J176"/>
  <c r="BK173"/>
  <c r="J172"/>
  <c r="J170"/>
  <c r="BK167"/>
  <c r="J166"/>
  <c r="J164"/>
  <c r="J162"/>
  <c r="J160"/>
  <c r="BK157"/>
  <c r="J156"/>
  <c r="BK154"/>
  <c r="BK152"/>
  <c r="J151"/>
  <c r="BK148"/>
  <c r="BK146"/>
  <c r="J144"/>
  <c r="BK142"/>
  <c r="J141"/>
  <c r="BK138"/>
  <c r="BK136"/>
  <c r="J135"/>
  <c r="BK132"/>
  <c r="J129"/>
  <c r="BK126"/>
  <c r="F34"/>
  <c r="F36"/>
  <c l="1" r="R125"/>
  <c r="R124"/>
  <c r="T125"/>
  <c r="T124"/>
  <c r="BK131"/>
  <c r="J131"/>
  <c r="J100"/>
  <c r="BK182"/>
  <c r="J182"/>
  <c r="J101"/>
  <c r="R131"/>
  <c r="R130"/>
  <c r="R182"/>
  <c r="BK125"/>
  <c r="J125"/>
  <c r="J98"/>
  <c r="P131"/>
  <c r="P130"/>
  <c r="P182"/>
  <c r="BK208"/>
  <c r="J208"/>
  <c r="J102"/>
  <c r="T208"/>
  <c r="P125"/>
  <c r="P124"/>
  <c r="T131"/>
  <c r="T130"/>
  <c r="T182"/>
  <c r="P208"/>
  <c r="R208"/>
  <c r="BK212"/>
  <c r="J212"/>
  <c r="J103"/>
  <c r="P212"/>
  <c r="R212"/>
  <c r="T212"/>
  <c i="1" r="BC95"/>
  <c i="2" r="E85"/>
  <c r="J89"/>
  <c r="F91"/>
  <c r="J91"/>
  <c r="F92"/>
  <c r="J92"/>
  <c r="BE126"/>
  <c r="BE127"/>
  <c r="BE128"/>
  <c r="BE129"/>
  <c r="BE132"/>
  <c r="BE133"/>
  <c r="BE134"/>
  <c r="BE135"/>
  <c r="BE136"/>
  <c r="BE137"/>
  <c r="BE138"/>
  <c r="BE139"/>
  <c r="BE140"/>
  <c r="BE141"/>
  <c r="BE142"/>
  <c r="BE143"/>
  <c r="BE144"/>
  <c r="BE145"/>
  <c r="BE146"/>
  <c r="BE147"/>
  <c r="BE148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66"/>
  <c r="BE167"/>
  <c r="BE168"/>
  <c r="BE169"/>
  <c r="BE170"/>
  <c r="BE171"/>
  <c r="BE172"/>
  <c r="BE173"/>
  <c r="BE174"/>
  <c r="BE175"/>
  <c r="BE176"/>
  <c r="BE177"/>
  <c r="BE178"/>
  <c r="BE179"/>
  <c r="BE180"/>
  <c r="BE181"/>
  <c r="BE183"/>
  <c r="BE184"/>
  <c r="BE185"/>
  <c r="BE186"/>
  <c r="BE187"/>
  <c r="BE188"/>
  <c r="BE189"/>
  <c r="BE190"/>
  <c r="BE191"/>
  <c r="BE192"/>
  <c r="BE193"/>
  <c r="BE194"/>
  <c r="BE195"/>
  <c r="BE196"/>
  <c r="BE197"/>
  <c r="BE198"/>
  <c r="BE199"/>
  <c r="BE200"/>
  <c r="BE201"/>
  <c r="BE202"/>
  <c r="BE203"/>
  <c r="BE204"/>
  <c r="BE205"/>
  <c r="BE206"/>
  <c r="BE207"/>
  <c r="BE209"/>
  <c r="BE210"/>
  <c r="BE211"/>
  <c r="BE213"/>
  <c r="BE214"/>
  <c r="BE215"/>
  <c r="BE216"/>
  <c r="BE217"/>
  <c r="BE218"/>
  <c r="BE219"/>
  <c r="BE220"/>
  <c r="BE221"/>
  <c r="BE222"/>
  <c r="BE223"/>
  <c r="BE224"/>
  <c r="BE225"/>
  <c r="BE226"/>
  <c r="BE227"/>
  <c i="1" r="BB95"/>
  <c r="AW95"/>
  <c r="BA95"/>
  <c r="BD95"/>
  <c r="BB94"/>
  <c r="W31"/>
  <c r="BA94"/>
  <c r="W30"/>
  <c r="BC94"/>
  <c r="W32"/>
  <c r="BD94"/>
  <c r="W33"/>
  <c i="2" l="1" r="P123"/>
  <c i="1" r="AU95"/>
  <c i="2" r="T123"/>
  <c r="R123"/>
  <c r="BK124"/>
  <c r="BK130"/>
  <c r="J130"/>
  <c r="J99"/>
  <c i="1" r="AU94"/>
  <c r="AX94"/>
  <c r="AW94"/>
  <c r="AK30"/>
  <c r="AY94"/>
  <c i="2" r="F33"/>
  <c i="1" r="AZ95"/>
  <c r="AZ94"/>
  <c r="W29"/>
  <c i="2" r="J33"/>
  <c i="1" r="AV95"/>
  <c r="AT95"/>
  <c i="2" l="1" r="BK123"/>
  <c r="J123"/>
  <c r="J96"/>
  <c r="J124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<sst xmlns="http://schemas.openxmlformats.org/spreadsheetml/2006/main">
  <si>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</si>
  <si>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</si>
  <si>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</si>
  <si>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</si>
  <si>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</si>
  <si>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{79d6dc53-5a1c-4da4-b2ea-593f67756545}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</si>
  <si>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</si>
  <si>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</si>
  <si>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</si>
  <si>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</si>
  <si>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</si>
  <si>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</si>
  <si>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</si>
  <si>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</si>
  <si>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P21-074_2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</si>
  <si>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</si>
  <si>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</si>
  <si>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silnice II/343 Hlinsko, III.etapa</t>
  </si>
  <si>
    <t>KSO:</t>
  </si>
  <si>
    <t>CC-CZ:</t>
  </si>
  <si>
    <t>Místo:</t>
  </si>
  <si>
    <t xml:space="preserve"> </t>
  </si>
  <si>
    <t>Datum:</t>
  </si>
  <si>
    <t>10. 4. 2025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</si>
  <si>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</si>
  <si>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</si>
  <si>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</si>
  <si>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</si>
  <si>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</si>
  <si>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</si>
  <si>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</si>
  <si>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</si>
  <si>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</si>
  <si>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</si>
  <si>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</si>
  <si>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</si>
  <si>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</si>
  <si>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</si>
  <si>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</si>
  <si>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</si>
  <si>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</si>
  <si>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</si>
  <si>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</si>
  <si>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</si>
  <si>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</si>
  <si>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</si>
  <si>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</si>
  <si>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</si>
  <si>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</si>
  <si>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</si>
  <si>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</si>
  <si>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</si>
  <si>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</si>
  <si>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</si>
  <si>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</si>
  <si>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</si>
  <si>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</si>
  <si>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</si>
  <si>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</si>
  <si>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</si>
  <si>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</si>
  <si>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</si>
  <si>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</si>
  <si>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</si>
  <si>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</si>
  <si>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</si>
  <si>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</si>
  <si>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</si>
  <si>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</si>
  <si>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</si>
  <si>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</si>
  <si>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</si>
  <si>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</si>
  <si>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</si>
  <si>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</si>
  <si>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</si>
  <si>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</si>
  <si>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</si>
  <si>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P21-074_1</t>
  </si>
  <si>
    <t>Modernizace s...</t>
  </si>
  <si>
    <t>STA</t>
  </si>
  <si>
    <t>1</t>
  </si>
  <si>
    <t>{e5d836ca-e9bb-48b4-911a-7545578674cb}</t>
  </si>
  <si>
    <t>2</t>
  </si>
  <si>
    <t>KRYCÍ LIST SOUPISU PRACÍ</t>
  </si>
  <si>
    <t>Objekt:</t>
  </si>
  <si>
    <t>P21-074_1 - Modernizace s...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</si>
  <si>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</si>
  <si>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</si>
  <si>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</si>
  <si>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</si>
  <si>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</si>
  <si>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</si>
  <si>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</si>
  <si>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</si>
  <si>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</si>
  <si>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</si>
  <si>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</si>
  <si>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</si>
  <si>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</si>
  <si>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</si>
  <si>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</si>
  <si>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</si>
  <si>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</si>
  <si>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</si>
  <si>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</si>
  <si>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</si>
  <si>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</si>
  <si>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</si>
  <si>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</si>
  <si>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</si>
  <si>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</si>
  <si>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</si>
  <si>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</si>
  <si>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</si>
  <si>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</si>
  <si>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</si>
  <si>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</si>
  <si>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741127154</t>
  </si>
  <si>
    <t>Montáž držák motivu na sloupy VO pro dekory 60 x 80 cm, 55 x 90 cm, včetně 2ks příchytů na sloup</t>
  </si>
  <si>
    <t>kus</t>
  </si>
  <si>
    <t>16</t>
  </si>
  <si>
    <t>M</t>
  </si>
  <si>
    <t>1700.R</t>
  </si>
  <si>
    <t>Držák motivu na sloupy VO pro dekory 60 x 80 cm, 55 x 90 cm, včetně 2ks příchytů na sloup</t>
  </si>
  <si>
    <t>32</t>
  </si>
  <si>
    <t>4</t>
  </si>
  <si>
    <t>3</t>
  </si>
  <si>
    <t>741136001</t>
  </si>
  <si>
    <t>Montáž sada pro naspojkování kabeláže pro kabely CYKY-J 4x16</t>
  </si>
  <si>
    <t>6</t>
  </si>
  <si>
    <t>35436029</t>
  </si>
  <si>
    <t>Sada pro naspojkování kabeláže pro kabely CYKY-J 4x16</t>
  </si>
  <si>
    <t>8</t>
  </si>
  <si>
    <t>Práce a dodávky M</t>
  </si>
  <si>
    <t>21-M</t>
  </si>
  <si>
    <t>Elektromontáže</t>
  </si>
  <si>
    <t>5</t>
  </si>
  <si>
    <t>210100001</t>
  </si>
  <si>
    <t>Ukončení vodičů v rozváděči nebo na přístroji včetně zapojení průřezu žíly do 2,5 mm2</t>
  </si>
  <si>
    <t>64</t>
  </si>
  <si>
    <t>10</t>
  </si>
  <si>
    <t>210100003</t>
  </si>
  <si>
    <t>Ukončení vodičů v rozváděči nebo na přístroji včetně zapojení průřezu žíly do 16 mm2</t>
  </si>
  <si>
    <t>7</t>
  </si>
  <si>
    <t>2102020.R</t>
  </si>
  <si>
    <t>Svítidlo venkovní na přechody LED na 6m stožár s vyložením</t>
  </si>
  <si>
    <t>14</t>
  </si>
  <si>
    <t>1153.R1</t>
  </si>
  <si>
    <t>Svítidlo venkovní na přechody LED, 136W, 16660lm, 3000K, 230V, 152lm/W, uložené na 6m stožáru s vyložením 1,5m, např.: SL21md, PC-R, 16660lm730, PLUS</t>
  </si>
  <si>
    <t>256</t>
  </si>
  <si>
    <t>9</t>
  </si>
  <si>
    <t>210202013</t>
  </si>
  <si>
    <t>Montáž svítidlo svítidlo venkovní uliční LED na 10m stožár s vyložením</t>
  </si>
  <si>
    <t>18</t>
  </si>
  <si>
    <t>1153.R</t>
  </si>
  <si>
    <t>Svítidlo venkovní uliční LED, 98W, DM50, 14950lm, 4000K, 230V, 152lm/W, ULOŽENÉ NA 10m STOŽÁRU s vyložením, např.: SL21md, ST1.0a, 14950lm740, PLUS</t>
  </si>
  <si>
    <t>20</t>
  </si>
  <si>
    <t>11</t>
  </si>
  <si>
    <t>210204001</t>
  </si>
  <si>
    <t xml:space="preserve">Montáž stožárové pouzdro plast  250/950</t>
  </si>
  <si>
    <t>22</t>
  </si>
  <si>
    <t>1290540</t>
  </si>
  <si>
    <t xml:space="preserve">Stožárové pouzdro plast  250/950</t>
  </si>
  <si>
    <t>24</t>
  </si>
  <si>
    <t>13</t>
  </si>
  <si>
    <t>210204001.R</t>
  </si>
  <si>
    <t xml:space="preserve">Montáž stožárové pouzdro plast  300/1500</t>
  </si>
  <si>
    <t>26</t>
  </si>
  <si>
    <t>1290543</t>
  </si>
  <si>
    <t xml:space="preserve">Stožárové pouzdro plast  300/1000</t>
  </si>
  <si>
    <t>28</t>
  </si>
  <si>
    <t>15</t>
  </si>
  <si>
    <t>210204011</t>
  </si>
  <si>
    <t>Montáž stožárů osvětlení ocelových samostatně stojících délky do 12 m</t>
  </si>
  <si>
    <t>30</t>
  </si>
  <si>
    <t>8500610012</t>
  </si>
  <si>
    <t>Stožár třístupňový pr. 133/108/89, délka 7000mm, žárově zinkovaný, vzor Hlinsko</t>
  </si>
  <si>
    <t>17</t>
  </si>
  <si>
    <t>8500610014</t>
  </si>
  <si>
    <t>Stožár třístupňový pr. 159/114/89, délka 9400mm, žárově zinkovaný, vzor Hlinsko</t>
  </si>
  <si>
    <t>34</t>
  </si>
  <si>
    <t>210204103</t>
  </si>
  <si>
    <t>Montáž výložníků osvětlení jednoramenných sloupových hmotnosti do 35 kg</t>
  </si>
  <si>
    <t>36</t>
  </si>
  <si>
    <t>19</t>
  </si>
  <si>
    <t>8500610022</t>
  </si>
  <si>
    <t>Výložník stožáru obloukový jednoramenný, L (výška) 2100, vyložení 1500mm, průměr dříku 89</t>
  </si>
  <si>
    <t>38</t>
  </si>
  <si>
    <t>40</t>
  </si>
  <si>
    <t>8500610020</t>
  </si>
  <si>
    <t>Výložník stožáru pro osvětlení přechodů, vyložení 1500mm, pro uchycení na stožár k přechodům</t>
  </si>
  <si>
    <t>42</t>
  </si>
  <si>
    <t>210204103.R1</t>
  </si>
  <si>
    <t>Montáž výložníků osvětlení atypických jednoramenných sloupových hmotnosti do 35 kg</t>
  </si>
  <si>
    <t>44</t>
  </si>
  <si>
    <t>23</t>
  </si>
  <si>
    <t>8500610.R</t>
  </si>
  <si>
    <t>Výložník stožáru pro osvětlení přechodů, vyložení 1500mm, atypické uchycení na stožár ulliční do výšky 6m</t>
  </si>
  <si>
    <t>46</t>
  </si>
  <si>
    <t>210204105</t>
  </si>
  <si>
    <t>Montáž výložníků osvětlení dvouramenných sloupových hmotnosti do 70 kg</t>
  </si>
  <si>
    <t>48</t>
  </si>
  <si>
    <t>25</t>
  </si>
  <si>
    <t>8500610024</t>
  </si>
  <si>
    <t>Výložník stožáru obloukový dvojramenný, L (výška) 2100, vyložení 1500mm, průměr dříku 89</t>
  </si>
  <si>
    <t>50</t>
  </si>
  <si>
    <t>210204202</t>
  </si>
  <si>
    <t>Montáž termoplastická stožárová manžeta průměr 159</t>
  </si>
  <si>
    <t>52</t>
  </si>
  <si>
    <t>27</t>
  </si>
  <si>
    <t>1289899</t>
  </si>
  <si>
    <t>Termoplastická stožárová manžeta průměr 159</t>
  </si>
  <si>
    <t>54</t>
  </si>
  <si>
    <t>210204202.R</t>
  </si>
  <si>
    <t>Montáž termoplastická stožárová manžeta průměr 133</t>
  </si>
  <si>
    <t>56</t>
  </si>
  <si>
    <t>29</t>
  </si>
  <si>
    <t>1289899.R</t>
  </si>
  <si>
    <t>Termoplastická stožárová manžeta průměr 133</t>
  </si>
  <si>
    <t>58</t>
  </si>
  <si>
    <t>210204203</t>
  </si>
  <si>
    <t>Montáž stožárová svorkovnice na DIN, průchozí</t>
  </si>
  <si>
    <t>60</t>
  </si>
  <si>
    <t>31</t>
  </si>
  <si>
    <t>1196291</t>
  </si>
  <si>
    <t>Stožárová svorkovnice na DIN, průchozí</t>
  </si>
  <si>
    <t>62</t>
  </si>
  <si>
    <t>210204203.R</t>
  </si>
  <si>
    <t>Montáž stožárová svorkovnice na DIN, průchozí se dvěma nosiči pojistek</t>
  </si>
  <si>
    <t>33</t>
  </si>
  <si>
    <t>1196291.R</t>
  </si>
  <si>
    <t>Stožárová svorkovnice na DIN, průchozí se dvěma nosiči pojistek</t>
  </si>
  <si>
    <t>66</t>
  </si>
  <si>
    <t>210204203.R1</t>
  </si>
  <si>
    <t>Montáž stožárová svorkovnice na DIN, odbočná</t>
  </si>
  <si>
    <t>68</t>
  </si>
  <si>
    <t>35</t>
  </si>
  <si>
    <t>1196291.R1</t>
  </si>
  <si>
    <t>Stožárová svorkovnice na DIN, odbočná</t>
  </si>
  <si>
    <t>70</t>
  </si>
  <si>
    <t>210220020</t>
  </si>
  <si>
    <t>Montáž uzemňovacího vedení vodičů FeZn pomocí svorek v zemi páskou do 120 mm2 ve městské zástavbě</t>
  </si>
  <si>
    <t>m</t>
  </si>
  <si>
    <t>72</t>
  </si>
  <si>
    <t>37</t>
  </si>
  <si>
    <t>10.074.580</t>
  </si>
  <si>
    <t>Páska 30x4 FeZn pozink</t>
  </si>
  <si>
    <t>kg</t>
  </si>
  <si>
    <t>74</t>
  </si>
  <si>
    <t>210220022</t>
  </si>
  <si>
    <t>Montáž uzemňovacího vedení vodičů FeZn pomocí svorek v zemi drátem průměru do 10 mm ve městské zástavbě</t>
  </si>
  <si>
    <t>76</t>
  </si>
  <si>
    <t>39</t>
  </si>
  <si>
    <t>10.577.458</t>
  </si>
  <si>
    <t>Drát pr. 10 FeZn pozink</t>
  </si>
  <si>
    <t>78</t>
  </si>
  <si>
    <t>210220300</t>
  </si>
  <si>
    <t>Montáž trubice smršťovací s lepidlem d25x1000m, zelenožlutá</t>
  </si>
  <si>
    <t>80</t>
  </si>
  <si>
    <t>41</t>
  </si>
  <si>
    <t>34343201</t>
  </si>
  <si>
    <t>Trubice smršťovací s lepidlem d25x1000m, zelenožlutá</t>
  </si>
  <si>
    <t>82</t>
  </si>
  <si>
    <t>210220301</t>
  </si>
  <si>
    <t>Montáž svorek hromosvodných se 2 šrouby</t>
  </si>
  <si>
    <t>84</t>
  </si>
  <si>
    <t>43</t>
  </si>
  <si>
    <t>35441885</t>
  </si>
  <si>
    <t>svorka uzemňovací</t>
  </si>
  <si>
    <t>86</t>
  </si>
  <si>
    <t>88</t>
  </si>
  <si>
    <t>45</t>
  </si>
  <si>
    <t>35441895</t>
  </si>
  <si>
    <t>svorka připojovací k připojení kovových částí</t>
  </si>
  <si>
    <t>90</t>
  </si>
  <si>
    <t>210220375</t>
  </si>
  <si>
    <t>Montáž ochrana svorek v zemi proti korozi</t>
  </si>
  <si>
    <t>92</t>
  </si>
  <si>
    <t>47</t>
  </si>
  <si>
    <t>2210101040</t>
  </si>
  <si>
    <t>Ochrana svorek v zemi proti korozi</t>
  </si>
  <si>
    <t>94</t>
  </si>
  <si>
    <t>210220401</t>
  </si>
  <si>
    <t>Montáž doplňků hromosvodného vedení - štítků k označení svodů</t>
  </si>
  <si>
    <t>96</t>
  </si>
  <si>
    <t>49</t>
  </si>
  <si>
    <t>35442110</t>
  </si>
  <si>
    <t>štítek plastový - čísla svodů</t>
  </si>
  <si>
    <t>98</t>
  </si>
  <si>
    <t>210812035</t>
  </si>
  <si>
    <t>Montáž kabelu Cu plného nebo laněného do 1 kV žíly 4x16 mm2 (např. CYKY) bez ukončení uloženého volně</t>
  </si>
  <si>
    <t>100</t>
  </si>
  <si>
    <t>51</t>
  </si>
  <si>
    <t>34111080</t>
  </si>
  <si>
    <t>kabel instalační jádro Cu plné izolace PVC plášť PVC 450/750V (CYKY) 4x16mm2</t>
  </si>
  <si>
    <t>102</t>
  </si>
  <si>
    <t>210812061</t>
  </si>
  <si>
    <t>Montáž kabelu Cu plného nebo laněného do 1 kV žíly 5x1,5 až 2,5 mm2 (např. CYKY) bez ukončení uloženého volně</t>
  </si>
  <si>
    <t>104</t>
  </si>
  <si>
    <t>53</t>
  </si>
  <si>
    <t>34111090</t>
  </si>
  <si>
    <t>kabel instalační jádro Cu plné izolace PVC plášť PVC 450/750V (CYKY) 5x1,5mm2</t>
  </si>
  <si>
    <t>106</t>
  </si>
  <si>
    <t>10.834.537</t>
  </si>
  <si>
    <t>Sprej zinkový</t>
  </si>
  <si>
    <t>108</t>
  </si>
  <si>
    <t>22-M</t>
  </si>
  <si>
    <t>Montáže technologických zařízení pro dopravní stavby</t>
  </si>
  <si>
    <t>55</t>
  </si>
  <si>
    <t>220110346</t>
  </si>
  <si>
    <t>Montáž štítku na označení kabel. vývodu z PVC</t>
  </si>
  <si>
    <t>110</t>
  </si>
  <si>
    <t>1030039499</t>
  </si>
  <si>
    <t>Štítek na označení kabel. vývodu z PVC</t>
  </si>
  <si>
    <t>112</t>
  </si>
  <si>
    <t>57</t>
  </si>
  <si>
    <t>220182005.R1</t>
  </si>
  <si>
    <t>Uložení trubky z HDPE 32</t>
  </si>
  <si>
    <t>114</t>
  </si>
  <si>
    <t>34571360</t>
  </si>
  <si>
    <t>trubka elektroinstalační HDPE tuhá dvouplášťová korugovaná D 32/40mm</t>
  </si>
  <si>
    <t>116</t>
  </si>
  <si>
    <t>59</t>
  </si>
  <si>
    <t>460010024</t>
  </si>
  <si>
    <t>Vytyčení trasy vedení kabelového podzemního v zastavěném prostoru</t>
  </si>
  <si>
    <t>km</t>
  </si>
  <si>
    <t>-1526543259</t>
  </si>
  <si>
    <t>460141112.R1</t>
  </si>
  <si>
    <t>Hloubení nezapažených jam při elektromontážích strojně v hornině tř I skupiny 3-pro stožár veřejného osvětlení</t>
  </si>
  <si>
    <t>m3</t>
  </si>
  <si>
    <t>-1313151942</t>
  </si>
  <si>
    <t>61</t>
  </si>
  <si>
    <t>460171212.R1</t>
  </si>
  <si>
    <t>Hloubení kabelových strojně š 50 cm hl 20 cm v hornině tř I skupiny 3-chodník</t>
  </si>
  <si>
    <t>-1984771771</t>
  </si>
  <si>
    <t>460171322.R1</t>
  </si>
  <si>
    <t>Hloubení kabelových rýh š 50 cm hl 120 cm v hornině tř I skupiny 3-hlavní komunikce (pod silnicí)</t>
  </si>
  <si>
    <t>294605317</t>
  </si>
  <si>
    <t>63</t>
  </si>
  <si>
    <t>460171322.R2</t>
  </si>
  <si>
    <t>Hloubení kabelových rýh š 50 cm hl 120 cm v hornině tř I skupiny 3-boční komunikce (pod silnicí)</t>
  </si>
  <si>
    <t>69460202</t>
  </si>
  <si>
    <t>460281113.R1</t>
  </si>
  <si>
    <t>Zabezpečení výkopu proti sesunutí</t>
  </si>
  <si>
    <t>kpl</t>
  </si>
  <si>
    <t>-1841941040</t>
  </si>
  <si>
    <t>65</t>
  </si>
  <si>
    <t>460391111.R1</t>
  </si>
  <si>
    <t>Hutnění při záhozu po vrstvách</t>
  </si>
  <si>
    <t>1824272495</t>
  </si>
  <si>
    <t>460411122.R1</t>
  </si>
  <si>
    <t>Zásyp jam při elektromontážích strojně včetně zhutnění v hornině tř I skupiny 3- zadláždění</t>
  </si>
  <si>
    <t>ks</t>
  </si>
  <si>
    <t>-1601096352</t>
  </si>
  <si>
    <t>67</t>
  </si>
  <si>
    <t>58154410.R1</t>
  </si>
  <si>
    <t>Písek kopaný ZPM včetně dovozu</t>
  </si>
  <si>
    <t>t</t>
  </si>
  <si>
    <t>1497101955</t>
  </si>
  <si>
    <t>58172230.R1</t>
  </si>
  <si>
    <t>Beton B13,5, včetně dopravy autodomíchávačem a vykládky</t>
  </si>
  <si>
    <t>-1082863781</t>
  </si>
  <si>
    <t>69</t>
  </si>
  <si>
    <t>460451252.R1</t>
  </si>
  <si>
    <t>Zásyp kabelových rýh se zhutněním š 50 cm hl 50 cm z horniny tř I skupiny 3-hlavní komunikace (pod silnicí)</t>
  </si>
  <si>
    <t>680035875</t>
  </si>
  <si>
    <t>460451252.R2</t>
  </si>
  <si>
    <t>Zásyp kabelových rýh se zhutněním š 50 cm hl 120 cm z horniny tř I skupiny 3-boční komunikace (pod silnicí-vrchní skladbu dodá stavba)</t>
  </si>
  <si>
    <t>-1336973346</t>
  </si>
  <si>
    <t>71</t>
  </si>
  <si>
    <t>460661112</t>
  </si>
  <si>
    <t>Kabelové lože z písku v rýze š. do 65 cm, lože tloušťky 20cm</t>
  </si>
  <si>
    <t>-730332203</t>
  </si>
  <si>
    <t>460671113</t>
  </si>
  <si>
    <t>Výstražná fólie pro krytí kabelů šířky 34 cm</t>
  </si>
  <si>
    <t>268286490</t>
  </si>
  <si>
    <t>73</t>
  </si>
  <si>
    <t>460791213</t>
  </si>
  <si>
    <t>Montáž trubek ochranných plastových uložených volně do rýhy ohebných přes 50 do 90 mm</t>
  </si>
  <si>
    <t>-1339277993</t>
  </si>
  <si>
    <t>1030124053</t>
  </si>
  <si>
    <t xml:space="preserve">Chránička R63 červená  ohebná v kruzích po 50 m</t>
  </si>
  <si>
    <t>1158960629</t>
  </si>
  <si>
    <t>75</t>
  </si>
  <si>
    <t>460791214</t>
  </si>
  <si>
    <t>Montáž trubek ochranných plastových uložených volně do rýhy ohebných přes 90 do 110 mm</t>
  </si>
  <si>
    <t>-348307164</t>
  </si>
  <si>
    <t>1030124053.R1</t>
  </si>
  <si>
    <t xml:space="preserve">Chránička R110 červená  ohebná v kruzích po 50 m</t>
  </si>
  <si>
    <t>-15300482</t>
  </si>
  <si>
    <t>77</t>
  </si>
  <si>
    <t>469972111</t>
  </si>
  <si>
    <t>Odvoz suti a vybouraných hmot při elektromontážích do 1 km</t>
  </si>
  <si>
    <t>1829569828</t>
  </si>
  <si>
    <t>469972121</t>
  </si>
  <si>
    <t>Příplatek k odvozu suti a vybouraných hmot při elektromontážích za každý další 1 km</t>
  </si>
  <si>
    <t>-1914256260</t>
  </si>
  <si>
    <t>79</t>
  </si>
  <si>
    <t>469981111</t>
  </si>
  <si>
    <t>Přesun hmot pro pomocné stavební práce při elektromotážích</t>
  </si>
  <si>
    <t>-250939004</t>
  </si>
  <si>
    <t>HZS</t>
  </si>
  <si>
    <t>Hodinové zúčtovací sazby</t>
  </si>
  <si>
    <t>HZS2231</t>
  </si>
  <si>
    <t>Pomocné práce - demontáž a opětovná montáž příslušenství sloupů veřejného osvětlení</t>
  </si>
  <si>
    <t>hod</t>
  </si>
  <si>
    <t>262144</t>
  </si>
  <si>
    <t>160</t>
  </si>
  <si>
    <t>81</t>
  </si>
  <si>
    <t>HZS4122.R1</t>
  </si>
  <si>
    <t>Montážní plošina MP10 do 15m výšky, včetně přesunu</t>
  </si>
  <si>
    <t>162</t>
  </si>
  <si>
    <t>HZS4122.R2</t>
  </si>
  <si>
    <t>Manipulační technika pro usazení stožárů</t>
  </si>
  <si>
    <t>164</t>
  </si>
  <si>
    <t>VRN</t>
  </si>
  <si>
    <t>Vedlejší rozpočtové náklady</t>
  </si>
  <si>
    <t>83</t>
  </si>
  <si>
    <t>460010016.R1</t>
  </si>
  <si>
    <t>Rozměření světelných bodů</t>
  </si>
  <si>
    <t>166</t>
  </si>
  <si>
    <t>033002000.R1</t>
  </si>
  <si>
    <t>Vypnutí a opětovné zapnutí vedení</t>
  </si>
  <si>
    <t>168</t>
  </si>
  <si>
    <t>85</t>
  </si>
  <si>
    <t>033002000.R2</t>
  </si>
  <si>
    <t>Úprava stávajícího rozvodu veřejného osvětlení</t>
  </si>
  <si>
    <t>170</t>
  </si>
  <si>
    <t>041002000.R1</t>
  </si>
  <si>
    <t>Dozory provozovatele veřejného osvětlení</t>
  </si>
  <si>
    <t>172</t>
  </si>
  <si>
    <t>87</t>
  </si>
  <si>
    <t>039002000</t>
  </si>
  <si>
    <t>Úklid stavby</t>
  </si>
  <si>
    <t>174</t>
  </si>
  <si>
    <t>049002000</t>
  </si>
  <si>
    <t>Součinnost s provozovatelem veřejného osvětlení</t>
  </si>
  <si>
    <t>176</t>
  </si>
  <si>
    <t>89</t>
  </si>
  <si>
    <t>031002000.R1</t>
  </si>
  <si>
    <t>Zjištění stávajícího stavu</t>
  </si>
  <si>
    <t>178</t>
  </si>
  <si>
    <t>045303000</t>
  </si>
  <si>
    <t>Koordinace s ostatními profesemi</t>
  </si>
  <si>
    <t>180</t>
  </si>
  <si>
    <t>93</t>
  </si>
  <si>
    <t>043002000</t>
  </si>
  <si>
    <t>Komplexní zkoušky, odzkoušení a ožívení</t>
  </si>
  <si>
    <t>186</t>
  </si>
  <si>
    <t>052203000.R1</t>
  </si>
  <si>
    <t>Podíl přidružených výkonů pro elektromontáže</t>
  </si>
  <si>
    <t>188</t>
  </si>
  <si>
    <t>95</t>
  </si>
  <si>
    <t>052203000.R2</t>
  </si>
  <si>
    <t>Podíl přidružených výkonů pro zemní práce</t>
  </si>
  <si>
    <t>190</t>
  </si>
  <si>
    <t>052103000.R1</t>
  </si>
  <si>
    <t>Přirážka za podružný materiál - cca. 8% z ceny materiálu</t>
  </si>
  <si>
    <t>192</t>
  </si>
  <si>
    <t>97</t>
  </si>
  <si>
    <t>052103000.R2</t>
  </si>
  <si>
    <t>Přirážka za prořez kabelů - cca. 5% z ceny kabeláží</t>
  </si>
  <si>
    <t>194</t>
  </si>
  <si>
    <t>012002000</t>
  </si>
  <si>
    <t>Geodetické zaměření a zákres trasy</t>
  </si>
  <si>
    <t>196</t>
  </si>
  <si>
    <t>99</t>
  </si>
  <si>
    <t>044002000</t>
  </si>
  <si>
    <t>Revize</t>
  </si>
  <si>
    <t>198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</si>
</sst>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P21-074_2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Modernizace silnice II/343 Hlinsko, III.etapa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10. 4. 2025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'P21-074_1 - Modernizace s...'!J30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'P21-074_1 - Modernizace s...'!P123</f>
        <v>0</v>
      </c>
      <c r="AV95" s="125">
        <f>'P21-074_1 - Modernizace s...'!J33</f>
        <v>0</v>
      </c>
      <c r="AW95" s="125">
        <f>'P21-074_1 - Modernizace s...'!J34</f>
        <v>0</v>
      </c>
      <c r="AX95" s="125">
        <f>'P21-074_1 - Modernizace s...'!J35</f>
        <v>0</v>
      </c>
      <c r="AY95" s="125">
        <f>'P21-074_1 - Modernizace s...'!J36</f>
        <v>0</v>
      </c>
      <c r="AZ95" s="125">
        <f>'P21-074_1 - Modernizace s...'!F33</f>
        <v>0</v>
      </c>
      <c r="BA95" s="125">
        <f>'P21-074_1 - Modernizace s...'!F34</f>
        <v>0</v>
      </c>
      <c r="BB95" s="125">
        <f>'P21-074_1 - Modernizace s...'!F35</f>
        <v>0</v>
      </c>
      <c r="BC95" s="125">
        <f>'P21-074_1 - Modernizace s...'!F36</f>
        <v>0</v>
      </c>
      <c r="BD95" s="127">
        <f>'P21-074_1 - Modernizace s...'!F37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jJVu5PqaJsA4xYJHcgzMU08mC1r1SAfdcJgS0hNxtL/4bH6rRXGgyibC2husr89nRy1n0MYoCULXJ3XrWMa7xw==" hashValue="e/h8NQHsii7QqCG3wzF/UhM6tKTcMM7u511ScKcBQ94671/pd/6F1y+m769CPUzCx5iNQ4RJb3XrXqa+sceS4w==" algorithmName="SHA-512" password="CE58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21-074_1 - Modernizace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Modernizace silnice II/343 Hlinsko, III.etapa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10. 4. 2025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ROUND((SUM(BE123:BE227)),  2)</f>
        <v>0</v>
      </c>
      <c r="G33" s="35"/>
      <c r="H33" s="35"/>
      <c r="I33" s="148">
        <v>0.20999999999999999</v>
      </c>
      <c r="J33" s="147">
        <f>ROUND(((SUM(BE123:BE227))*I33),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ROUND((SUM(BF123:BF227)),  2)</f>
        <v>0</v>
      </c>
      <c r="G34" s="35"/>
      <c r="H34" s="35"/>
      <c r="I34" s="148">
        <v>0.12</v>
      </c>
      <c r="J34" s="147">
        <f>ROUND(((SUM(BF123:BF227))*I34),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ROUND((SUM(BG123:BG227)),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ROUND((SUM(BH123:BH227)),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ROUND((SUM(BI123:BI227)),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Modernizace silnice II/343 Hlinsko, III.etapa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P21-074_1 - Modernizace s...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10. 4. 2025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94</v>
      </c>
      <c r="E99" s="175"/>
      <c r="F99" s="175"/>
      <c r="G99" s="175"/>
      <c r="H99" s="175"/>
      <c r="I99" s="175"/>
      <c r="J99" s="176">
        <f>J130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J131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J182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2"/>
      <c r="C102" s="173"/>
      <c r="D102" s="174" t="s">
        <v>97</v>
      </c>
      <c r="E102" s="175"/>
      <c r="F102" s="175"/>
      <c r="G102" s="175"/>
      <c r="H102" s="175"/>
      <c r="I102" s="175"/>
      <c r="J102" s="176">
        <f>J208</f>
        <v>0</v>
      </c>
      <c r="K102" s="173"/>
      <c r="L102" s="17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2"/>
      <c r="C103" s="173"/>
      <c r="D103" s="174" t="s">
        <v>98</v>
      </c>
      <c r="E103" s="175"/>
      <c r="F103" s="175"/>
      <c r="G103" s="175"/>
      <c r="H103" s="175"/>
      <c r="I103" s="175"/>
      <c r="J103" s="176">
        <f>J212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99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Modernizace silnice II/343 Hlinsko, III.etapa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P21-074_1 - Modernizace s...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10. 4. 2025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100</v>
      </c>
      <c r="D122" s="187" t="s">
        <v>58</v>
      </c>
      <c r="E122" s="187" t="s">
        <v>54</v>
      </c>
      <c r="F122" s="187" t="s">
        <v>55</v>
      </c>
      <c r="G122" s="187" t="s">
        <v>101</v>
      </c>
      <c r="H122" s="187" t="s">
        <v>102</v>
      </c>
      <c r="I122" s="187" t="s">
        <v>103</v>
      </c>
      <c r="J122" s="188" t="s">
        <v>89</v>
      </c>
      <c r="K122" s="189" t="s">
        <v>104</v>
      </c>
      <c r="L122" s="190"/>
      <c r="M122" s="97" t="s">
        <v>1</v>
      </c>
      <c r="N122" s="98" t="s">
        <v>37</v>
      </c>
      <c r="O122" s="98" t="s">
        <v>105</v>
      </c>
      <c r="P122" s="98" t="s">
        <v>106</v>
      </c>
      <c r="Q122" s="98" t="s">
        <v>107</v>
      </c>
      <c r="R122" s="98" t="s">
        <v>108</v>
      </c>
      <c r="S122" s="98" t="s">
        <v>109</v>
      </c>
      <c r="T122" s="99" t="s">
        <v>110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111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P124+P130+P208+P212</f>
        <v>0</v>
      </c>
      <c r="Q123" s="101"/>
      <c r="R123" s="193">
        <f>R124+R130+R208+R212</f>
        <v>0</v>
      </c>
      <c r="S123" s="101"/>
      <c r="T123" s="194">
        <f>T124+T130+T208+T212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91</v>
      </c>
      <c r="BK123" s="195">
        <f>BK124+BK130+BK208+BK212</f>
        <v>0</v>
      </c>
    </row>
    <row r="124" s="12" customFormat="1" ht="25.92" customHeight="1">
      <c r="A124" s="12"/>
      <c r="B124" s="196"/>
      <c r="C124" s="197"/>
      <c r="D124" s="198" t="s">
        <v>72</v>
      </c>
      <c r="E124" s="199" t="s">
        <v>112</v>
      </c>
      <c r="F124" s="199" t="s">
        <v>113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</f>
        <v>0</v>
      </c>
      <c r="Q124" s="204"/>
      <c r="R124" s="205">
        <f>R125</f>
        <v>0</v>
      </c>
      <c r="S124" s="204"/>
      <c r="T124" s="206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83</v>
      </c>
      <c r="AT124" s="208" t="s">
        <v>72</v>
      </c>
      <c r="AU124" s="208" t="s">
        <v>73</v>
      </c>
      <c r="AY124" s="207" t="s">
        <v>114</v>
      </c>
      <c r="BK124" s="209">
        <f>BK125</f>
        <v>0</v>
      </c>
    </row>
    <row r="125" s="12" customFormat="1" ht="22.8" customHeight="1">
      <c r="A125" s="12"/>
      <c r="B125" s="196"/>
      <c r="C125" s="197"/>
      <c r="D125" s="198" t="s">
        <v>72</v>
      </c>
      <c r="E125" s="210" t="s">
        <v>115</v>
      </c>
      <c r="F125" s="210" t="s">
        <v>116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SUM(P126:P129)</f>
        <v>0</v>
      </c>
      <c r="Q125" s="204"/>
      <c r="R125" s="205">
        <f>SUM(R126:R129)</f>
        <v>0</v>
      </c>
      <c r="S125" s="204"/>
      <c r="T125" s="206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83</v>
      </c>
      <c r="AT125" s="208" t="s">
        <v>72</v>
      </c>
      <c r="AU125" s="208" t="s">
        <v>81</v>
      </c>
      <c r="AY125" s="207" t="s">
        <v>114</v>
      </c>
      <c r="BK125" s="209">
        <f>SUM(BK126:BK129)</f>
        <v>0</v>
      </c>
    </row>
    <row r="126" s="2" customFormat="1" ht="33" customHeight="1">
      <c r="A126" s="35"/>
      <c r="B126" s="36"/>
      <c r="C126" s="212" t="s">
        <v>81</v>
      </c>
      <c r="D126" s="212" t="s">
        <v>117</v>
      </c>
      <c r="E126" s="213" t="s">
        <v>118</v>
      </c>
      <c r="F126" s="214" t="s">
        <v>119</v>
      </c>
      <c r="G126" s="215" t="s">
        <v>120</v>
      </c>
      <c r="H126" s="216">
        <v>19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38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121</v>
      </c>
      <c r="AT126" s="224" t="s">
        <v>117</v>
      </c>
      <c r="AU126" s="224" t="s">
        <v>83</v>
      </c>
      <c r="AY126" s="14" t="s">
        <v>114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81</v>
      </c>
      <c r="BK126" s="225">
        <f>ROUND(I126*H126,2)</f>
        <v>0</v>
      </c>
      <c r="BL126" s="14" t="s">
        <v>121</v>
      </c>
      <c r="BM126" s="224" t="s">
        <v>83</v>
      </c>
    </row>
    <row r="127" s="2" customFormat="1" ht="33" customHeight="1">
      <c r="A127" s="35"/>
      <c r="B127" s="36"/>
      <c r="C127" s="226" t="s">
        <v>83</v>
      </c>
      <c r="D127" s="226" t="s">
        <v>122</v>
      </c>
      <c r="E127" s="227" t="s">
        <v>123</v>
      </c>
      <c r="F127" s="228" t="s">
        <v>124</v>
      </c>
      <c r="G127" s="229" t="s">
        <v>120</v>
      </c>
      <c r="H127" s="230">
        <v>19</v>
      </c>
      <c r="I127" s="231"/>
      <c r="J127" s="232">
        <f>ROUND(I127*H127,2)</f>
        <v>0</v>
      </c>
      <c r="K127" s="233"/>
      <c r="L127" s="234"/>
      <c r="M127" s="235" t="s">
        <v>1</v>
      </c>
      <c r="N127" s="236" t="s">
        <v>38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125</v>
      </c>
      <c r="AT127" s="224" t="s">
        <v>122</v>
      </c>
      <c r="AU127" s="224" t="s">
        <v>83</v>
      </c>
      <c r="AY127" s="14" t="s">
        <v>114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81</v>
      </c>
      <c r="BK127" s="225">
        <f>ROUND(I127*H127,2)</f>
        <v>0</v>
      </c>
      <c r="BL127" s="14" t="s">
        <v>121</v>
      </c>
      <c r="BM127" s="224" t="s">
        <v>126</v>
      </c>
    </row>
    <row r="128" s="2" customFormat="1" ht="24.15" customHeight="1">
      <c r="A128" s="35"/>
      <c r="B128" s="36"/>
      <c r="C128" s="212" t="s">
        <v>127</v>
      </c>
      <c r="D128" s="212" t="s">
        <v>117</v>
      </c>
      <c r="E128" s="213" t="s">
        <v>128</v>
      </c>
      <c r="F128" s="214" t="s">
        <v>129</v>
      </c>
      <c r="G128" s="215" t="s">
        <v>120</v>
      </c>
      <c r="H128" s="216">
        <v>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121</v>
      </c>
      <c r="AT128" s="224" t="s">
        <v>117</v>
      </c>
      <c r="AU128" s="224" t="s">
        <v>83</v>
      </c>
      <c r="AY128" s="14" t="s">
        <v>114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121</v>
      </c>
      <c r="BM128" s="224" t="s">
        <v>130</v>
      </c>
    </row>
    <row r="129" s="2" customFormat="1" ht="24.15" customHeight="1">
      <c r="A129" s="35"/>
      <c r="B129" s="36"/>
      <c r="C129" s="226" t="s">
        <v>126</v>
      </c>
      <c r="D129" s="226" t="s">
        <v>122</v>
      </c>
      <c r="E129" s="227" t="s">
        <v>131</v>
      </c>
      <c r="F129" s="228" t="s">
        <v>132</v>
      </c>
      <c r="G129" s="229" t="s">
        <v>120</v>
      </c>
      <c r="H129" s="230">
        <v>5</v>
      </c>
      <c r="I129" s="231"/>
      <c r="J129" s="232">
        <f>ROUND(I129*H129,2)</f>
        <v>0</v>
      </c>
      <c r="K129" s="233"/>
      <c r="L129" s="234"/>
      <c r="M129" s="235" t="s">
        <v>1</v>
      </c>
      <c r="N129" s="236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122</v>
      </c>
      <c r="AU129" s="224" t="s">
        <v>83</v>
      </c>
      <c r="AY129" s="14" t="s">
        <v>114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121</v>
      </c>
      <c r="BM129" s="224" t="s">
        <v>133</v>
      </c>
    </row>
    <row r="130" s="12" customFormat="1" ht="25.92" customHeight="1">
      <c r="A130" s="12"/>
      <c r="B130" s="196"/>
      <c r="C130" s="197"/>
      <c r="D130" s="198" t="s">
        <v>72</v>
      </c>
      <c r="E130" s="199" t="s">
        <v>122</v>
      </c>
      <c r="F130" s="199" t="s">
        <v>134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P131+P182</f>
        <v>0</v>
      </c>
      <c r="Q130" s="204"/>
      <c r="R130" s="205">
        <f>R131+R182</f>
        <v>0</v>
      </c>
      <c r="S130" s="204"/>
      <c r="T130" s="206">
        <f>T131+T182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127</v>
      </c>
      <c r="AT130" s="208" t="s">
        <v>72</v>
      </c>
      <c r="AU130" s="208" t="s">
        <v>73</v>
      </c>
      <c r="AY130" s="207" t="s">
        <v>114</v>
      </c>
      <c r="BK130" s="209">
        <f>BK131+BK182</f>
        <v>0</v>
      </c>
    </row>
    <row r="131" s="12" customFormat="1" ht="22.8" customHeight="1">
      <c r="A131" s="12"/>
      <c r="B131" s="196"/>
      <c r="C131" s="197"/>
      <c r="D131" s="198" t="s">
        <v>72</v>
      </c>
      <c r="E131" s="210" t="s">
        <v>135</v>
      </c>
      <c r="F131" s="210" t="s">
        <v>136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SUM(P132:P181)</f>
        <v>0</v>
      </c>
      <c r="Q131" s="204"/>
      <c r="R131" s="205">
        <f>SUM(R132:R181)</f>
        <v>0</v>
      </c>
      <c r="S131" s="204"/>
      <c r="T131" s="206">
        <f>SUM(T132:T181)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127</v>
      </c>
      <c r="AT131" s="208" t="s">
        <v>72</v>
      </c>
      <c r="AU131" s="208" t="s">
        <v>81</v>
      </c>
      <c r="AY131" s="207" t="s">
        <v>114</v>
      </c>
      <c r="BK131" s="209">
        <f>SUM(BK132:BK181)</f>
        <v>0</v>
      </c>
    </row>
    <row r="132" s="2" customFormat="1" ht="24.15" customHeight="1">
      <c r="A132" s="35"/>
      <c r="B132" s="36"/>
      <c r="C132" s="212" t="s">
        <v>137</v>
      </c>
      <c r="D132" s="212" t="s">
        <v>117</v>
      </c>
      <c r="E132" s="213" t="s">
        <v>138</v>
      </c>
      <c r="F132" s="214" t="s">
        <v>139</v>
      </c>
      <c r="G132" s="215" t="s">
        <v>120</v>
      </c>
      <c r="H132" s="216">
        <v>330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140</v>
      </c>
      <c r="AT132" s="224" t="s">
        <v>117</v>
      </c>
      <c r="AU132" s="224" t="s">
        <v>83</v>
      </c>
      <c r="AY132" s="14" t="s">
        <v>114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140</v>
      </c>
      <c r="BM132" s="224" t="s">
        <v>141</v>
      </c>
    </row>
    <row r="133" s="2" customFormat="1" ht="24.15" customHeight="1">
      <c r="A133" s="35"/>
      <c r="B133" s="36"/>
      <c r="C133" s="212" t="s">
        <v>130</v>
      </c>
      <c r="D133" s="212" t="s">
        <v>117</v>
      </c>
      <c r="E133" s="213" t="s">
        <v>142</v>
      </c>
      <c r="F133" s="214" t="s">
        <v>143</v>
      </c>
      <c r="G133" s="215" t="s">
        <v>120</v>
      </c>
      <c r="H133" s="216">
        <v>252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140</v>
      </c>
      <c r="AT133" s="224" t="s">
        <v>117</v>
      </c>
      <c r="AU133" s="224" t="s">
        <v>83</v>
      </c>
      <c r="AY133" s="14" t="s">
        <v>114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140</v>
      </c>
      <c r="BM133" s="224" t="s">
        <v>8</v>
      </c>
    </row>
    <row r="134" s="2" customFormat="1" ht="24.15" customHeight="1">
      <c r="A134" s="35"/>
      <c r="B134" s="36"/>
      <c r="C134" s="212" t="s">
        <v>144</v>
      </c>
      <c r="D134" s="212" t="s">
        <v>117</v>
      </c>
      <c r="E134" s="213" t="s">
        <v>145</v>
      </c>
      <c r="F134" s="214" t="s">
        <v>146</v>
      </c>
      <c r="G134" s="215" t="s">
        <v>120</v>
      </c>
      <c r="H134" s="216">
        <v>10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140</v>
      </c>
      <c r="AT134" s="224" t="s">
        <v>117</v>
      </c>
      <c r="AU134" s="224" t="s">
        <v>83</v>
      </c>
      <c r="AY134" s="14" t="s">
        <v>114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140</v>
      </c>
      <c r="BM134" s="224" t="s">
        <v>147</v>
      </c>
    </row>
    <row r="135" s="2" customFormat="1" ht="49.05" customHeight="1">
      <c r="A135" s="35"/>
      <c r="B135" s="36"/>
      <c r="C135" s="226" t="s">
        <v>133</v>
      </c>
      <c r="D135" s="226" t="s">
        <v>122</v>
      </c>
      <c r="E135" s="227" t="s">
        <v>148</v>
      </c>
      <c r="F135" s="228" t="s">
        <v>149</v>
      </c>
      <c r="G135" s="229" t="s">
        <v>120</v>
      </c>
      <c r="H135" s="230">
        <v>10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150</v>
      </c>
      <c r="AT135" s="224" t="s">
        <v>122</v>
      </c>
      <c r="AU135" s="224" t="s">
        <v>83</v>
      </c>
      <c r="AY135" s="14" t="s">
        <v>114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140</v>
      </c>
      <c r="BM135" s="224" t="s">
        <v>121</v>
      </c>
    </row>
    <row r="136" s="2" customFormat="1" ht="24.15" customHeight="1">
      <c r="A136" s="35"/>
      <c r="B136" s="36"/>
      <c r="C136" s="212" t="s">
        <v>151</v>
      </c>
      <c r="D136" s="212" t="s">
        <v>117</v>
      </c>
      <c r="E136" s="213" t="s">
        <v>152</v>
      </c>
      <c r="F136" s="214" t="s">
        <v>153</v>
      </c>
      <c r="G136" s="215" t="s">
        <v>120</v>
      </c>
      <c r="H136" s="216">
        <v>25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140</v>
      </c>
      <c r="AT136" s="224" t="s">
        <v>117</v>
      </c>
      <c r="AU136" s="224" t="s">
        <v>83</v>
      </c>
      <c r="AY136" s="14" t="s">
        <v>114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140</v>
      </c>
      <c r="BM136" s="224" t="s">
        <v>154</v>
      </c>
    </row>
    <row r="137" s="2" customFormat="1" ht="49.05" customHeight="1">
      <c r="A137" s="35"/>
      <c r="B137" s="36"/>
      <c r="C137" s="226" t="s">
        <v>141</v>
      </c>
      <c r="D137" s="226" t="s">
        <v>122</v>
      </c>
      <c r="E137" s="227" t="s">
        <v>155</v>
      </c>
      <c r="F137" s="228" t="s">
        <v>156</v>
      </c>
      <c r="G137" s="229" t="s">
        <v>120</v>
      </c>
      <c r="H137" s="230">
        <v>25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38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150</v>
      </c>
      <c r="AT137" s="224" t="s">
        <v>122</v>
      </c>
      <c r="AU137" s="224" t="s">
        <v>83</v>
      </c>
      <c r="AY137" s="14" t="s">
        <v>114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140</v>
      </c>
      <c r="BM137" s="224" t="s">
        <v>157</v>
      </c>
    </row>
    <row r="138" s="2" customFormat="1" ht="16.5" customHeight="1">
      <c r="A138" s="35"/>
      <c r="B138" s="36"/>
      <c r="C138" s="212" t="s">
        <v>158</v>
      </c>
      <c r="D138" s="212" t="s">
        <v>117</v>
      </c>
      <c r="E138" s="213" t="s">
        <v>159</v>
      </c>
      <c r="F138" s="214" t="s">
        <v>160</v>
      </c>
      <c r="G138" s="215" t="s">
        <v>120</v>
      </c>
      <c r="H138" s="216">
        <v>6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140</v>
      </c>
      <c r="AT138" s="224" t="s">
        <v>117</v>
      </c>
      <c r="AU138" s="224" t="s">
        <v>83</v>
      </c>
      <c r="AY138" s="14" t="s">
        <v>114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140</v>
      </c>
      <c r="BM138" s="224" t="s">
        <v>161</v>
      </c>
    </row>
    <row r="139" s="2" customFormat="1" ht="16.5" customHeight="1">
      <c r="A139" s="35"/>
      <c r="B139" s="36"/>
      <c r="C139" s="226" t="s">
        <v>8</v>
      </c>
      <c r="D139" s="226" t="s">
        <v>122</v>
      </c>
      <c r="E139" s="227" t="s">
        <v>162</v>
      </c>
      <c r="F139" s="228" t="s">
        <v>163</v>
      </c>
      <c r="G139" s="229" t="s">
        <v>120</v>
      </c>
      <c r="H139" s="230">
        <v>6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38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150</v>
      </c>
      <c r="AT139" s="224" t="s">
        <v>122</v>
      </c>
      <c r="AU139" s="224" t="s">
        <v>83</v>
      </c>
      <c r="AY139" s="14" t="s">
        <v>114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140</v>
      </c>
      <c r="BM139" s="224" t="s">
        <v>164</v>
      </c>
    </row>
    <row r="140" s="2" customFormat="1" ht="16.5" customHeight="1">
      <c r="A140" s="35"/>
      <c r="B140" s="36"/>
      <c r="C140" s="212" t="s">
        <v>165</v>
      </c>
      <c r="D140" s="212" t="s">
        <v>117</v>
      </c>
      <c r="E140" s="213" t="s">
        <v>166</v>
      </c>
      <c r="F140" s="214" t="s">
        <v>167</v>
      </c>
      <c r="G140" s="215" t="s">
        <v>120</v>
      </c>
      <c r="H140" s="216">
        <v>19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140</v>
      </c>
      <c r="AT140" s="224" t="s">
        <v>117</v>
      </c>
      <c r="AU140" s="224" t="s">
        <v>83</v>
      </c>
      <c r="AY140" s="14" t="s">
        <v>114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140</v>
      </c>
      <c r="BM140" s="224" t="s">
        <v>168</v>
      </c>
    </row>
    <row r="141" s="2" customFormat="1" ht="16.5" customHeight="1">
      <c r="A141" s="35"/>
      <c r="B141" s="36"/>
      <c r="C141" s="226" t="s">
        <v>147</v>
      </c>
      <c r="D141" s="226" t="s">
        <v>122</v>
      </c>
      <c r="E141" s="227" t="s">
        <v>169</v>
      </c>
      <c r="F141" s="228" t="s">
        <v>170</v>
      </c>
      <c r="G141" s="229" t="s">
        <v>120</v>
      </c>
      <c r="H141" s="230">
        <v>19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150</v>
      </c>
      <c r="AT141" s="224" t="s">
        <v>122</v>
      </c>
      <c r="AU141" s="224" t="s">
        <v>83</v>
      </c>
      <c r="AY141" s="14" t="s">
        <v>114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140</v>
      </c>
      <c r="BM141" s="224" t="s">
        <v>171</v>
      </c>
    </row>
    <row r="142" s="2" customFormat="1" ht="24.15" customHeight="1">
      <c r="A142" s="35"/>
      <c r="B142" s="36"/>
      <c r="C142" s="212" t="s">
        <v>172</v>
      </c>
      <c r="D142" s="212" t="s">
        <v>117</v>
      </c>
      <c r="E142" s="213" t="s">
        <v>173</v>
      </c>
      <c r="F142" s="214" t="s">
        <v>174</v>
      </c>
      <c r="G142" s="215" t="s">
        <v>120</v>
      </c>
      <c r="H142" s="216">
        <v>25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140</v>
      </c>
      <c r="AT142" s="224" t="s">
        <v>117</v>
      </c>
      <c r="AU142" s="224" t="s">
        <v>83</v>
      </c>
      <c r="AY142" s="14" t="s">
        <v>114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140</v>
      </c>
      <c r="BM142" s="224" t="s">
        <v>175</v>
      </c>
    </row>
    <row r="143" s="2" customFormat="1" ht="24.15" customHeight="1">
      <c r="A143" s="35"/>
      <c r="B143" s="36"/>
      <c r="C143" s="226" t="s">
        <v>121</v>
      </c>
      <c r="D143" s="226" t="s">
        <v>122</v>
      </c>
      <c r="E143" s="227" t="s">
        <v>176</v>
      </c>
      <c r="F143" s="228" t="s">
        <v>177</v>
      </c>
      <c r="G143" s="229" t="s">
        <v>120</v>
      </c>
      <c r="H143" s="230">
        <v>6</v>
      </c>
      <c r="I143" s="231"/>
      <c r="J143" s="232">
        <f>ROUND(I143*H143,2)</f>
        <v>0</v>
      </c>
      <c r="K143" s="233"/>
      <c r="L143" s="234"/>
      <c r="M143" s="235" t="s">
        <v>1</v>
      </c>
      <c r="N143" s="236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150</v>
      </c>
      <c r="AT143" s="224" t="s">
        <v>122</v>
      </c>
      <c r="AU143" s="224" t="s">
        <v>83</v>
      </c>
      <c r="AY143" s="14" t="s">
        <v>114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140</v>
      </c>
      <c r="BM143" s="224" t="s">
        <v>125</v>
      </c>
    </row>
    <row r="144" s="2" customFormat="1" ht="24.15" customHeight="1">
      <c r="A144" s="35"/>
      <c r="B144" s="36"/>
      <c r="C144" s="226" t="s">
        <v>178</v>
      </c>
      <c r="D144" s="226" t="s">
        <v>122</v>
      </c>
      <c r="E144" s="227" t="s">
        <v>179</v>
      </c>
      <c r="F144" s="228" t="s">
        <v>180</v>
      </c>
      <c r="G144" s="229" t="s">
        <v>120</v>
      </c>
      <c r="H144" s="230">
        <v>19</v>
      </c>
      <c r="I144" s="231"/>
      <c r="J144" s="232">
        <f>ROUND(I144*H144,2)</f>
        <v>0</v>
      </c>
      <c r="K144" s="233"/>
      <c r="L144" s="234"/>
      <c r="M144" s="235" t="s">
        <v>1</v>
      </c>
      <c r="N144" s="236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150</v>
      </c>
      <c r="AT144" s="224" t="s">
        <v>122</v>
      </c>
      <c r="AU144" s="224" t="s">
        <v>83</v>
      </c>
      <c r="AY144" s="14" t="s">
        <v>114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140</v>
      </c>
      <c r="BM144" s="224" t="s">
        <v>181</v>
      </c>
    </row>
    <row r="145" s="2" customFormat="1" ht="24.15" customHeight="1">
      <c r="A145" s="35"/>
      <c r="B145" s="36"/>
      <c r="C145" s="212" t="s">
        <v>154</v>
      </c>
      <c r="D145" s="212" t="s">
        <v>117</v>
      </c>
      <c r="E145" s="213" t="s">
        <v>182</v>
      </c>
      <c r="F145" s="214" t="s">
        <v>183</v>
      </c>
      <c r="G145" s="215" t="s">
        <v>120</v>
      </c>
      <c r="H145" s="216">
        <v>13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140</v>
      </c>
      <c r="AT145" s="224" t="s">
        <v>117</v>
      </c>
      <c r="AU145" s="224" t="s">
        <v>83</v>
      </c>
      <c r="AY145" s="14" t="s">
        <v>114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140</v>
      </c>
      <c r="BM145" s="224" t="s">
        <v>184</v>
      </c>
    </row>
    <row r="146" s="2" customFormat="1" ht="24.15" customHeight="1">
      <c r="A146" s="35"/>
      <c r="B146" s="36"/>
      <c r="C146" s="226" t="s">
        <v>185</v>
      </c>
      <c r="D146" s="226" t="s">
        <v>122</v>
      </c>
      <c r="E146" s="227" t="s">
        <v>186</v>
      </c>
      <c r="F146" s="228" t="s">
        <v>187</v>
      </c>
      <c r="G146" s="229" t="s">
        <v>120</v>
      </c>
      <c r="H146" s="230">
        <v>13</v>
      </c>
      <c r="I146" s="231"/>
      <c r="J146" s="232">
        <f>ROUND(I146*H146,2)</f>
        <v>0</v>
      </c>
      <c r="K146" s="233"/>
      <c r="L146" s="234"/>
      <c r="M146" s="235" t="s">
        <v>1</v>
      </c>
      <c r="N146" s="236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150</v>
      </c>
      <c r="AT146" s="224" t="s">
        <v>122</v>
      </c>
      <c r="AU146" s="224" t="s">
        <v>83</v>
      </c>
      <c r="AY146" s="14" t="s">
        <v>114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140</v>
      </c>
      <c r="BM146" s="224" t="s">
        <v>188</v>
      </c>
    </row>
    <row r="147" s="2" customFormat="1" ht="24.15" customHeight="1">
      <c r="A147" s="35"/>
      <c r="B147" s="36"/>
      <c r="C147" s="212" t="s">
        <v>157</v>
      </c>
      <c r="D147" s="212" t="s">
        <v>117</v>
      </c>
      <c r="E147" s="213" t="s">
        <v>182</v>
      </c>
      <c r="F147" s="214" t="s">
        <v>183</v>
      </c>
      <c r="G147" s="215" t="s">
        <v>120</v>
      </c>
      <c r="H147" s="216">
        <v>6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140</v>
      </c>
      <c r="AT147" s="224" t="s">
        <v>117</v>
      </c>
      <c r="AU147" s="224" t="s">
        <v>83</v>
      </c>
      <c r="AY147" s="14" t="s">
        <v>114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140</v>
      </c>
      <c r="BM147" s="224" t="s">
        <v>189</v>
      </c>
    </row>
    <row r="148" s="2" customFormat="1" ht="24.15" customHeight="1">
      <c r="A148" s="35"/>
      <c r="B148" s="36"/>
      <c r="C148" s="226" t="s">
        <v>7</v>
      </c>
      <c r="D148" s="226" t="s">
        <v>122</v>
      </c>
      <c r="E148" s="227" t="s">
        <v>190</v>
      </c>
      <c r="F148" s="228" t="s">
        <v>191</v>
      </c>
      <c r="G148" s="229" t="s">
        <v>120</v>
      </c>
      <c r="H148" s="230">
        <v>6</v>
      </c>
      <c r="I148" s="231"/>
      <c r="J148" s="232">
        <f>ROUND(I148*H148,2)</f>
        <v>0</v>
      </c>
      <c r="K148" s="233"/>
      <c r="L148" s="234"/>
      <c r="M148" s="235" t="s">
        <v>1</v>
      </c>
      <c r="N148" s="236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150</v>
      </c>
      <c r="AT148" s="224" t="s">
        <v>122</v>
      </c>
      <c r="AU148" s="224" t="s">
        <v>83</v>
      </c>
      <c r="AY148" s="14" t="s">
        <v>114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140</v>
      </c>
      <c r="BM148" s="224" t="s">
        <v>192</v>
      </c>
    </row>
    <row r="149" s="2" customFormat="1" ht="24.15" customHeight="1">
      <c r="A149" s="35"/>
      <c r="B149" s="36"/>
      <c r="C149" s="212" t="s">
        <v>161</v>
      </c>
      <c r="D149" s="212" t="s">
        <v>117</v>
      </c>
      <c r="E149" s="213" t="s">
        <v>193</v>
      </c>
      <c r="F149" s="214" t="s">
        <v>194</v>
      </c>
      <c r="G149" s="215" t="s">
        <v>120</v>
      </c>
      <c r="H149" s="216">
        <v>2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140</v>
      </c>
      <c r="AT149" s="224" t="s">
        <v>117</v>
      </c>
      <c r="AU149" s="224" t="s">
        <v>83</v>
      </c>
      <c r="AY149" s="14" t="s">
        <v>114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140</v>
      </c>
      <c r="BM149" s="224" t="s">
        <v>195</v>
      </c>
    </row>
    <row r="150" s="2" customFormat="1" ht="37.8" customHeight="1">
      <c r="A150" s="35"/>
      <c r="B150" s="36"/>
      <c r="C150" s="226" t="s">
        <v>196</v>
      </c>
      <c r="D150" s="226" t="s">
        <v>122</v>
      </c>
      <c r="E150" s="227" t="s">
        <v>197</v>
      </c>
      <c r="F150" s="228" t="s">
        <v>198</v>
      </c>
      <c r="G150" s="229" t="s">
        <v>120</v>
      </c>
      <c r="H150" s="230">
        <v>2</v>
      </c>
      <c r="I150" s="231"/>
      <c r="J150" s="232">
        <f>ROUND(I150*H150,2)</f>
        <v>0</v>
      </c>
      <c r="K150" s="233"/>
      <c r="L150" s="234"/>
      <c r="M150" s="235" t="s">
        <v>1</v>
      </c>
      <c r="N150" s="236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150</v>
      </c>
      <c r="AT150" s="224" t="s">
        <v>122</v>
      </c>
      <c r="AU150" s="224" t="s">
        <v>83</v>
      </c>
      <c r="AY150" s="14" t="s">
        <v>114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140</v>
      </c>
      <c r="BM150" s="224" t="s">
        <v>199</v>
      </c>
    </row>
    <row r="151" s="2" customFormat="1" ht="24.15" customHeight="1">
      <c r="A151" s="35"/>
      <c r="B151" s="36"/>
      <c r="C151" s="212" t="s">
        <v>164</v>
      </c>
      <c r="D151" s="212" t="s">
        <v>117</v>
      </c>
      <c r="E151" s="213" t="s">
        <v>200</v>
      </c>
      <c r="F151" s="214" t="s">
        <v>201</v>
      </c>
      <c r="G151" s="215" t="s">
        <v>120</v>
      </c>
      <c r="H151" s="216">
        <v>6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140</v>
      </c>
      <c r="AT151" s="224" t="s">
        <v>117</v>
      </c>
      <c r="AU151" s="224" t="s">
        <v>83</v>
      </c>
      <c r="AY151" s="14" t="s">
        <v>114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140</v>
      </c>
      <c r="BM151" s="224" t="s">
        <v>202</v>
      </c>
    </row>
    <row r="152" s="2" customFormat="1" ht="24.15" customHeight="1">
      <c r="A152" s="35"/>
      <c r="B152" s="36"/>
      <c r="C152" s="226" t="s">
        <v>203</v>
      </c>
      <c r="D152" s="226" t="s">
        <v>122</v>
      </c>
      <c r="E152" s="227" t="s">
        <v>204</v>
      </c>
      <c r="F152" s="228" t="s">
        <v>205</v>
      </c>
      <c r="G152" s="229" t="s">
        <v>120</v>
      </c>
      <c r="H152" s="230">
        <v>6</v>
      </c>
      <c r="I152" s="231"/>
      <c r="J152" s="232">
        <f>ROUND(I152*H152,2)</f>
        <v>0</v>
      </c>
      <c r="K152" s="233"/>
      <c r="L152" s="234"/>
      <c r="M152" s="235" t="s">
        <v>1</v>
      </c>
      <c r="N152" s="236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150</v>
      </c>
      <c r="AT152" s="224" t="s">
        <v>122</v>
      </c>
      <c r="AU152" s="224" t="s">
        <v>83</v>
      </c>
      <c r="AY152" s="14" t="s">
        <v>114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140</v>
      </c>
      <c r="BM152" s="224" t="s">
        <v>206</v>
      </c>
    </row>
    <row r="153" s="2" customFormat="1" ht="21.75" customHeight="1">
      <c r="A153" s="35"/>
      <c r="B153" s="36"/>
      <c r="C153" s="212" t="s">
        <v>168</v>
      </c>
      <c r="D153" s="212" t="s">
        <v>117</v>
      </c>
      <c r="E153" s="213" t="s">
        <v>207</v>
      </c>
      <c r="F153" s="214" t="s">
        <v>208</v>
      </c>
      <c r="G153" s="215" t="s">
        <v>120</v>
      </c>
      <c r="H153" s="216">
        <v>19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140</v>
      </c>
      <c r="AT153" s="224" t="s">
        <v>117</v>
      </c>
      <c r="AU153" s="224" t="s">
        <v>83</v>
      </c>
      <c r="AY153" s="14" t="s">
        <v>114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140</v>
      </c>
      <c r="BM153" s="224" t="s">
        <v>209</v>
      </c>
    </row>
    <row r="154" s="2" customFormat="1" ht="16.5" customHeight="1">
      <c r="A154" s="35"/>
      <c r="B154" s="36"/>
      <c r="C154" s="226" t="s">
        <v>210</v>
      </c>
      <c r="D154" s="226" t="s">
        <v>122</v>
      </c>
      <c r="E154" s="227" t="s">
        <v>211</v>
      </c>
      <c r="F154" s="228" t="s">
        <v>212</v>
      </c>
      <c r="G154" s="229" t="s">
        <v>120</v>
      </c>
      <c r="H154" s="230">
        <v>19</v>
      </c>
      <c r="I154" s="231"/>
      <c r="J154" s="232">
        <f>ROUND(I154*H154,2)</f>
        <v>0</v>
      </c>
      <c r="K154" s="233"/>
      <c r="L154" s="234"/>
      <c r="M154" s="235" t="s">
        <v>1</v>
      </c>
      <c r="N154" s="236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150</v>
      </c>
      <c r="AT154" s="224" t="s">
        <v>122</v>
      </c>
      <c r="AU154" s="224" t="s">
        <v>83</v>
      </c>
      <c r="AY154" s="14" t="s">
        <v>114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140</v>
      </c>
      <c r="BM154" s="224" t="s">
        <v>213</v>
      </c>
    </row>
    <row r="155" s="2" customFormat="1" ht="21.75" customHeight="1">
      <c r="A155" s="35"/>
      <c r="B155" s="36"/>
      <c r="C155" s="212" t="s">
        <v>171</v>
      </c>
      <c r="D155" s="212" t="s">
        <v>117</v>
      </c>
      <c r="E155" s="213" t="s">
        <v>214</v>
      </c>
      <c r="F155" s="214" t="s">
        <v>215</v>
      </c>
      <c r="G155" s="215" t="s">
        <v>120</v>
      </c>
      <c r="H155" s="216">
        <v>6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140</v>
      </c>
      <c r="AT155" s="224" t="s">
        <v>117</v>
      </c>
      <c r="AU155" s="224" t="s">
        <v>83</v>
      </c>
      <c r="AY155" s="14" t="s">
        <v>114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140</v>
      </c>
      <c r="BM155" s="224" t="s">
        <v>216</v>
      </c>
    </row>
    <row r="156" s="2" customFormat="1" ht="16.5" customHeight="1">
      <c r="A156" s="35"/>
      <c r="B156" s="36"/>
      <c r="C156" s="226" t="s">
        <v>217</v>
      </c>
      <c r="D156" s="226" t="s">
        <v>122</v>
      </c>
      <c r="E156" s="227" t="s">
        <v>218</v>
      </c>
      <c r="F156" s="228" t="s">
        <v>219</v>
      </c>
      <c r="G156" s="229" t="s">
        <v>120</v>
      </c>
      <c r="H156" s="230">
        <v>6</v>
      </c>
      <c r="I156" s="231"/>
      <c r="J156" s="232">
        <f>ROUND(I156*H156,2)</f>
        <v>0</v>
      </c>
      <c r="K156" s="233"/>
      <c r="L156" s="234"/>
      <c r="M156" s="235" t="s">
        <v>1</v>
      </c>
      <c r="N156" s="236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150</v>
      </c>
      <c r="AT156" s="224" t="s">
        <v>122</v>
      </c>
      <c r="AU156" s="224" t="s">
        <v>83</v>
      </c>
      <c r="AY156" s="14" t="s">
        <v>114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140</v>
      </c>
      <c r="BM156" s="224" t="s">
        <v>220</v>
      </c>
    </row>
    <row r="157" s="2" customFormat="1" ht="16.5" customHeight="1">
      <c r="A157" s="35"/>
      <c r="B157" s="36"/>
      <c r="C157" s="212" t="s">
        <v>175</v>
      </c>
      <c r="D157" s="212" t="s">
        <v>117</v>
      </c>
      <c r="E157" s="213" t="s">
        <v>221</v>
      </c>
      <c r="F157" s="214" t="s">
        <v>222</v>
      </c>
      <c r="G157" s="215" t="s">
        <v>120</v>
      </c>
      <c r="H157" s="216">
        <v>18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140</v>
      </c>
      <c r="AT157" s="224" t="s">
        <v>117</v>
      </c>
      <c r="AU157" s="224" t="s">
        <v>83</v>
      </c>
      <c r="AY157" s="14" t="s">
        <v>114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140</v>
      </c>
      <c r="BM157" s="224" t="s">
        <v>223</v>
      </c>
    </row>
    <row r="158" s="2" customFormat="1" ht="16.5" customHeight="1">
      <c r="A158" s="35"/>
      <c r="B158" s="36"/>
      <c r="C158" s="226" t="s">
        <v>224</v>
      </c>
      <c r="D158" s="226" t="s">
        <v>122</v>
      </c>
      <c r="E158" s="227" t="s">
        <v>225</v>
      </c>
      <c r="F158" s="228" t="s">
        <v>226</v>
      </c>
      <c r="G158" s="229" t="s">
        <v>120</v>
      </c>
      <c r="H158" s="230">
        <v>18</v>
      </c>
      <c r="I158" s="231"/>
      <c r="J158" s="232">
        <f>ROUND(I158*H158,2)</f>
        <v>0</v>
      </c>
      <c r="K158" s="233"/>
      <c r="L158" s="234"/>
      <c r="M158" s="235" t="s">
        <v>1</v>
      </c>
      <c r="N158" s="236" t="s">
        <v>38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150</v>
      </c>
      <c r="AT158" s="224" t="s">
        <v>122</v>
      </c>
      <c r="AU158" s="224" t="s">
        <v>83</v>
      </c>
      <c r="AY158" s="14" t="s">
        <v>114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140</v>
      </c>
      <c r="BM158" s="224" t="s">
        <v>227</v>
      </c>
    </row>
    <row r="159" s="2" customFormat="1" ht="24.15" customHeight="1">
      <c r="A159" s="35"/>
      <c r="B159" s="36"/>
      <c r="C159" s="212" t="s">
        <v>125</v>
      </c>
      <c r="D159" s="212" t="s">
        <v>117</v>
      </c>
      <c r="E159" s="213" t="s">
        <v>228</v>
      </c>
      <c r="F159" s="214" t="s">
        <v>229</v>
      </c>
      <c r="G159" s="215" t="s">
        <v>120</v>
      </c>
      <c r="H159" s="216">
        <v>18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140</v>
      </c>
      <c r="AT159" s="224" t="s">
        <v>117</v>
      </c>
      <c r="AU159" s="224" t="s">
        <v>83</v>
      </c>
      <c r="AY159" s="14" t="s">
        <v>114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140</v>
      </c>
      <c r="BM159" s="224" t="s">
        <v>140</v>
      </c>
    </row>
    <row r="160" s="2" customFormat="1" ht="24.15" customHeight="1">
      <c r="A160" s="35"/>
      <c r="B160" s="36"/>
      <c r="C160" s="226" t="s">
        <v>230</v>
      </c>
      <c r="D160" s="226" t="s">
        <v>122</v>
      </c>
      <c r="E160" s="227" t="s">
        <v>231</v>
      </c>
      <c r="F160" s="228" t="s">
        <v>232</v>
      </c>
      <c r="G160" s="229" t="s">
        <v>120</v>
      </c>
      <c r="H160" s="230">
        <v>18</v>
      </c>
      <c r="I160" s="231"/>
      <c r="J160" s="232">
        <f>ROUND(I160*H160,2)</f>
        <v>0</v>
      </c>
      <c r="K160" s="233"/>
      <c r="L160" s="234"/>
      <c r="M160" s="235" t="s">
        <v>1</v>
      </c>
      <c r="N160" s="236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150</v>
      </c>
      <c r="AT160" s="224" t="s">
        <v>122</v>
      </c>
      <c r="AU160" s="224" t="s">
        <v>83</v>
      </c>
      <c r="AY160" s="14" t="s">
        <v>114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140</v>
      </c>
      <c r="BM160" s="224" t="s">
        <v>233</v>
      </c>
    </row>
    <row r="161" s="2" customFormat="1" ht="16.5" customHeight="1">
      <c r="A161" s="35"/>
      <c r="B161" s="36"/>
      <c r="C161" s="212" t="s">
        <v>181</v>
      </c>
      <c r="D161" s="212" t="s">
        <v>117</v>
      </c>
      <c r="E161" s="213" t="s">
        <v>234</v>
      </c>
      <c r="F161" s="214" t="s">
        <v>235</v>
      </c>
      <c r="G161" s="215" t="s">
        <v>120</v>
      </c>
      <c r="H161" s="216">
        <v>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140</v>
      </c>
      <c r="AT161" s="224" t="s">
        <v>117</v>
      </c>
      <c r="AU161" s="224" t="s">
        <v>83</v>
      </c>
      <c r="AY161" s="14" t="s">
        <v>114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140</v>
      </c>
      <c r="BM161" s="224" t="s">
        <v>236</v>
      </c>
    </row>
    <row r="162" s="2" customFormat="1" ht="16.5" customHeight="1">
      <c r="A162" s="35"/>
      <c r="B162" s="36"/>
      <c r="C162" s="226" t="s">
        <v>237</v>
      </c>
      <c r="D162" s="226" t="s">
        <v>122</v>
      </c>
      <c r="E162" s="227" t="s">
        <v>238</v>
      </c>
      <c r="F162" s="228" t="s">
        <v>239</v>
      </c>
      <c r="G162" s="229" t="s">
        <v>120</v>
      </c>
      <c r="H162" s="230">
        <v>2</v>
      </c>
      <c r="I162" s="231"/>
      <c r="J162" s="232">
        <f>ROUND(I162*H162,2)</f>
        <v>0</v>
      </c>
      <c r="K162" s="233"/>
      <c r="L162" s="234"/>
      <c r="M162" s="235" t="s">
        <v>1</v>
      </c>
      <c r="N162" s="236" t="s">
        <v>38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150</v>
      </c>
      <c r="AT162" s="224" t="s">
        <v>122</v>
      </c>
      <c r="AU162" s="224" t="s">
        <v>83</v>
      </c>
      <c r="AY162" s="14" t="s">
        <v>114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140</v>
      </c>
      <c r="BM162" s="224" t="s">
        <v>240</v>
      </c>
    </row>
    <row r="163" s="2" customFormat="1" ht="37.8" customHeight="1">
      <c r="A163" s="35"/>
      <c r="B163" s="36"/>
      <c r="C163" s="212" t="s">
        <v>184</v>
      </c>
      <c r="D163" s="212" t="s">
        <v>117</v>
      </c>
      <c r="E163" s="213" t="s">
        <v>241</v>
      </c>
      <c r="F163" s="214" t="s">
        <v>242</v>
      </c>
      <c r="G163" s="215" t="s">
        <v>243</v>
      </c>
      <c r="H163" s="216">
        <v>825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140</v>
      </c>
      <c r="AT163" s="224" t="s">
        <v>117</v>
      </c>
      <c r="AU163" s="224" t="s">
        <v>83</v>
      </c>
      <c r="AY163" s="14" t="s">
        <v>114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140</v>
      </c>
      <c r="BM163" s="224" t="s">
        <v>244</v>
      </c>
    </row>
    <row r="164" s="2" customFormat="1" ht="16.5" customHeight="1">
      <c r="A164" s="35"/>
      <c r="B164" s="36"/>
      <c r="C164" s="226" t="s">
        <v>245</v>
      </c>
      <c r="D164" s="226" t="s">
        <v>122</v>
      </c>
      <c r="E164" s="227" t="s">
        <v>246</v>
      </c>
      <c r="F164" s="228" t="s">
        <v>247</v>
      </c>
      <c r="G164" s="229" t="s">
        <v>248</v>
      </c>
      <c r="H164" s="230">
        <v>825</v>
      </c>
      <c r="I164" s="231"/>
      <c r="J164" s="232">
        <f>ROUND(I164*H164,2)</f>
        <v>0</v>
      </c>
      <c r="K164" s="233"/>
      <c r="L164" s="234"/>
      <c r="M164" s="235" t="s">
        <v>1</v>
      </c>
      <c r="N164" s="236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150</v>
      </c>
      <c r="AT164" s="224" t="s">
        <v>122</v>
      </c>
      <c r="AU164" s="224" t="s">
        <v>83</v>
      </c>
      <c r="AY164" s="14" t="s">
        <v>114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140</v>
      </c>
      <c r="BM164" s="224" t="s">
        <v>249</v>
      </c>
    </row>
    <row r="165" s="2" customFormat="1" ht="37.8" customHeight="1">
      <c r="A165" s="35"/>
      <c r="B165" s="36"/>
      <c r="C165" s="212" t="s">
        <v>188</v>
      </c>
      <c r="D165" s="212" t="s">
        <v>117</v>
      </c>
      <c r="E165" s="213" t="s">
        <v>250</v>
      </c>
      <c r="F165" s="214" t="s">
        <v>251</v>
      </c>
      <c r="G165" s="215" t="s">
        <v>243</v>
      </c>
      <c r="H165" s="216">
        <v>65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38</v>
      </c>
      <c r="O165" s="88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140</v>
      </c>
      <c r="AT165" s="224" t="s">
        <v>117</v>
      </c>
      <c r="AU165" s="224" t="s">
        <v>83</v>
      </c>
      <c r="AY165" s="14" t="s">
        <v>114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81</v>
      </c>
      <c r="BK165" s="225">
        <f>ROUND(I165*H165,2)</f>
        <v>0</v>
      </c>
      <c r="BL165" s="14" t="s">
        <v>140</v>
      </c>
      <c r="BM165" s="224" t="s">
        <v>252</v>
      </c>
    </row>
    <row r="166" s="2" customFormat="1" ht="16.5" customHeight="1">
      <c r="A166" s="35"/>
      <c r="B166" s="36"/>
      <c r="C166" s="226" t="s">
        <v>253</v>
      </c>
      <c r="D166" s="226" t="s">
        <v>122</v>
      </c>
      <c r="E166" s="227" t="s">
        <v>254</v>
      </c>
      <c r="F166" s="228" t="s">
        <v>255</v>
      </c>
      <c r="G166" s="229" t="s">
        <v>248</v>
      </c>
      <c r="H166" s="230">
        <v>41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150</v>
      </c>
      <c r="AT166" s="224" t="s">
        <v>122</v>
      </c>
      <c r="AU166" s="224" t="s">
        <v>83</v>
      </c>
      <c r="AY166" s="14" t="s">
        <v>114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140</v>
      </c>
      <c r="BM166" s="224" t="s">
        <v>256</v>
      </c>
    </row>
    <row r="167" s="2" customFormat="1" ht="24.15" customHeight="1">
      <c r="A167" s="35"/>
      <c r="B167" s="36"/>
      <c r="C167" s="212" t="s">
        <v>189</v>
      </c>
      <c r="D167" s="212" t="s">
        <v>117</v>
      </c>
      <c r="E167" s="213" t="s">
        <v>257</v>
      </c>
      <c r="F167" s="214" t="s">
        <v>258</v>
      </c>
      <c r="G167" s="215" t="s">
        <v>120</v>
      </c>
      <c r="H167" s="216">
        <v>25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140</v>
      </c>
      <c r="AT167" s="224" t="s">
        <v>117</v>
      </c>
      <c r="AU167" s="224" t="s">
        <v>83</v>
      </c>
      <c r="AY167" s="14" t="s">
        <v>114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140</v>
      </c>
      <c r="BM167" s="224" t="s">
        <v>259</v>
      </c>
    </row>
    <row r="168" s="2" customFormat="1" ht="21.75" customHeight="1">
      <c r="A168" s="35"/>
      <c r="B168" s="36"/>
      <c r="C168" s="226" t="s">
        <v>260</v>
      </c>
      <c r="D168" s="226" t="s">
        <v>122</v>
      </c>
      <c r="E168" s="227" t="s">
        <v>261</v>
      </c>
      <c r="F168" s="228" t="s">
        <v>262</v>
      </c>
      <c r="G168" s="229" t="s">
        <v>243</v>
      </c>
      <c r="H168" s="230">
        <v>25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150</v>
      </c>
      <c r="AT168" s="224" t="s">
        <v>122</v>
      </c>
      <c r="AU168" s="224" t="s">
        <v>83</v>
      </c>
      <c r="AY168" s="14" t="s">
        <v>114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140</v>
      </c>
      <c r="BM168" s="224" t="s">
        <v>263</v>
      </c>
    </row>
    <row r="169" s="2" customFormat="1" ht="16.5" customHeight="1">
      <c r="A169" s="35"/>
      <c r="B169" s="36"/>
      <c r="C169" s="212" t="s">
        <v>192</v>
      </c>
      <c r="D169" s="212" t="s">
        <v>117</v>
      </c>
      <c r="E169" s="213" t="s">
        <v>264</v>
      </c>
      <c r="F169" s="214" t="s">
        <v>265</v>
      </c>
      <c r="G169" s="215" t="s">
        <v>120</v>
      </c>
      <c r="H169" s="216">
        <v>100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140</v>
      </c>
      <c r="AT169" s="224" t="s">
        <v>117</v>
      </c>
      <c r="AU169" s="224" t="s">
        <v>83</v>
      </c>
      <c r="AY169" s="14" t="s">
        <v>114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140</v>
      </c>
      <c r="BM169" s="224" t="s">
        <v>266</v>
      </c>
    </row>
    <row r="170" s="2" customFormat="1" ht="16.5" customHeight="1">
      <c r="A170" s="35"/>
      <c r="B170" s="36"/>
      <c r="C170" s="226" t="s">
        <v>267</v>
      </c>
      <c r="D170" s="226" t="s">
        <v>122</v>
      </c>
      <c r="E170" s="227" t="s">
        <v>268</v>
      </c>
      <c r="F170" s="228" t="s">
        <v>269</v>
      </c>
      <c r="G170" s="229" t="s">
        <v>120</v>
      </c>
      <c r="H170" s="230">
        <v>100</v>
      </c>
      <c r="I170" s="231"/>
      <c r="J170" s="232">
        <f>ROUND(I170*H170,2)</f>
        <v>0</v>
      </c>
      <c r="K170" s="233"/>
      <c r="L170" s="234"/>
      <c r="M170" s="235" t="s">
        <v>1</v>
      </c>
      <c r="N170" s="236" t="s">
        <v>38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150</v>
      </c>
      <c r="AT170" s="224" t="s">
        <v>122</v>
      </c>
      <c r="AU170" s="224" t="s">
        <v>83</v>
      </c>
      <c r="AY170" s="14" t="s">
        <v>114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140</v>
      </c>
      <c r="BM170" s="224" t="s">
        <v>270</v>
      </c>
    </row>
    <row r="171" s="2" customFormat="1" ht="16.5" customHeight="1">
      <c r="A171" s="35"/>
      <c r="B171" s="36"/>
      <c r="C171" s="212" t="s">
        <v>195</v>
      </c>
      <c r="D171" s="212" t="s">
        <v>117</v>
      </c>
      <c r="E171" s="213" t="s">
        <v>264</v>
      </c>
      <c r="F171" s="214" t="s">
        <v>265</v>
      </c>
      <c r="G171" s="215" t="s">
        <v>120</v>
      </c>
      <c r="H171" s="216">
        <v>50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140</v>
      </c>
      <c r="AT171" s="224" t="s">
        <v>117</v>
      </c>
      <c r="AU171" s="224" t="s">
        <v>83</v>
      </c>
      <c r="AY171" s="14" t="s">
        <v>114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140</v>
      </c>
      <c r="BM171" s="224" t="s">
        <v>271</v>
      </c>
    </row>
    <row r="172" s="2" customFormat="1" ht="16.5" customHeight="1">
      <c r="A172" s="35"/>
      <c r="B172" s="36"/>
      <c r="C172" s="226" t="s">
        <v>272</v>
      </c>
      <c r="D172" s="226" t="s">
        <v>122</v>
      </c>
      <c r="E172" s="227" t="s">
        <v>273</v>
      </c>
      <c r="F172" s="228" t="s">
        <v>274</v>
      </c>
      <c r="G172" s="229" t="s">
        <v>120</v>
      </c>
      <c r="H172" s="230">
        <v>50</v>
      </c>
      <c r="I172" s="231"/>
      <c r="J172" s="232">
        <f>ROUND(I172*H172,2)</f>
        <v>0</v>
      </c>
      <c r="K172" s="233"/>
      <c r="L172" s="234"/>
      <c r="M172" s="235" t="s">
        <v>1</v>
      </c>
      <c r="N172" s="236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150</v>
      </c>
      <c r="AT172" s="224" t="s">
        <v>122</v>
      </c>
      <c r="AU172" s="224" t="s">
        <v>83</v>
      </c>
      <c r="AY172" s="14" t="s">
        <v>114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140</v>
      </c>
      <c r="BM172" s="224" t="s">
        <v>275</v>
      </c>
    </row>
    <row r="173" s="2" customFormat="1" ht="16.5" customHeight="1">
      <c r="A173" s="35"/>
      <c r="B173" s="36"/>
      <c r="C173" s="212" t="s">
        <v>199</v>
      </c>
      <c r="D173" s="212" t="s">
        <v>117</v>
      </c>
      <c r="E173" s="213" t="s">
        <v>276</v>
      </c>
      <c r="F173" s="214" t="s">
        <v>277</v>
      </c>
      <c r="G173" s="215" t="s">
        <v>243</v>
      </c>
      <c r="H173" s="216">
        <v>100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38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140</v>
      </c>
      <c r="AT173" s="224" t="s">
        <v>117</v>
      </c>
      <c r="AU173" s="224" t="s">
        <v>83</v>
      </c>
      <c r="AY173" s="14" t="s">
        <v>114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140</v>
      </c>
      <c r="BM173" s="224" t="s">
        <v>278</v>
      </c>
    </row>
    <row r="174" s="2" customFormat="1" ht="16.5" customHeight="1">
      <c r="A174" s="35"/>
      <c r="B174" s="36"/>
      <c r="C174" s="226" t="s">
        <v>279</v>
      </c>
      <c r="D174" s="226" t="s">
        <v>122</v>
      </c>
      <c r="E174" s="227" t="s">
        <v>280</v>
      </c>
      <c r="F174" s="228" t="s">
        <v>281</v>
      </c>
      <c r="G174" s="229" t="s">
        <v>248</v>
      </c>
      <c r="H174" s="230">
        <v>100</v>
      </c>
      <c r="I174" s="231"/>
      <c r="J174" s="232">
        <f>ROUND(I174*H174,2)</f>
        <v>0</v>
      </c>
      <c r="K174" s="233"/>
      <c r="L174" s="234"/>
      <c r="M174" s="235" t="s">
        <v>1</v>
      </c>
      <c r="N174" s="236" t="s">
        <v>38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150</v>
      </c>
      <c r="AT174" s="224" t="s">
        <v>122</v>
      </c>
      <c r="AU174" s="224" t="s">
        <v>83</v>
      </c>
      <c r="AY174" s="14" t="s">
        <v>114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140</v>
      </c>
      <c r="BM174" s="224" t="s">
        <v>282</v>
      </c>
    </row>
    <row r="175" s="2" customFormat="1" ht="24.15" customHeight="1">
      <c r="A175" s="35"/>
      <c r="B175" s="36"/>
      <c r="C175" s="212" t="s">
        <v>202</v>
      </c>
      <c r="D175" s="212" t="s">
        <v>117</v>
      </c>
      <c r="E175" s="213" t="s">
        <v>283</v>
      </c>
      <c r="F175" s="214" t="s">
        <v>284</v>
      </c>
      <c r="G175" s="215" t="s">
        <v>120</v>
      </c>
      <c r="H175" s="216">
        <v>25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140</v>
      </c>
      <c r="AT175" s="224" t="s">
        <v>117</v>
      </c>
      <c r="AU175" s="224" t="s">
        <v>83</v>
      </c>
      <c r="AY175" s="14" t="s">
        <v>114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140</v>
      </c>
      <c r="BM175" s="224" t="s">
        <v>285</v>
      </c>
    </row>
    <row r="176" s="2" customFormat="1" ht="16.5" customHeight="1">
      <c r="A176" s="35"/>
      <c r="B176" s="36"/>
      <c r="C176" s="226" t="s">
        <v>286</v>
      </c>
      <c r="D176" s="226" t="s">
        <v>122</v>
      </c>
      <c r="E176" s="227" t="s">
        <v>287</v>
      </c>
      <c r="F176" s="228" t="s">
        <v>288</v>
      </c>
      <c r="G176" s="229" t="s">
        <v>120</v>
      </c>
      <c r="H176" s="230">
        <v>25</v>
      </c>
      <c r="I176" s="231"/>
      <c r="J176" s="232">
        <f>ROUND(I176*H176,2)</f>
        <v>0</v>
      </c>
      <c r="K176" s="233"/>
      <c r="L176" s="234"/>
      <c r="M176" s="235" t="s">
        <v>1</v>
      </c>
      <c r="N176" s="236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150</v>
      </c>
      <c r="AT176" s="224" t="s">
        <v>122</v>
      </c>
      <c r="AU176" s="224" t="s">
        <v>83</v>
      </c>
      <c r="AY176" s="14" t="s">
        <v>114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140</v>
      </c>
      <c r="BM176" s="224" t="s">
        <v>289</v>
      </c>
    </row>
    <row r="177" s="2" customFormat="1" ht="33" customHeight="1">
      <c r="A177" s="35"/>
      <c r="B177" s="36"/>
      <c r="C177" s="212" t="s">
        <v>206</v>
      </c>
      <c r="D177" s="212" t="s">
        <v>117</v>
      </c>
      <c r="E177" s="213" t="s">
        <v>290</v>
      </c>
      <c r="F177" s="214" t="s">
        <v>291</v>
      </c>
      <c r="G177" s="215" t="s">
        <v>243</v>
      </c>
      <c r="H177" s="216">
        <v>825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140</v>
      </c>
      <c r="AT177" s="224" t="s">
        <v>117</v>
      </c>
      <c r="AU177" s="224" t="s">
        <v>83</v>
      </c>
      <c r="AY177" s="14" t="s">
        <v>114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140</v>
      </c>
      <c r="BM177" s="224" t="s">
        <v>292</v>
      </c>
    </row>
    <row r="178" s="2" customFormat="1" ht="24.15" customHeight="1">
      <c r="A178" s="35"/>
      <c r="B178" s="36"/>
      <c r="C178" s="226" t="s">
        <v>293</v>
      </c>
      <c r="D178" s="226" t="s">
        <v>122</v>
      </c>
      <c r="E178" s="227" t="s">
        <v>294</v>
      </c>
      <c r="F178" s="228" t="s">
        <v>295</v>
      </c>
      <c r="G178" s="229" t="s">
        <v>243</v>
      </c>
      <c r="H178" s="230">
        <v>825</v>
      </c>
      <c r="I178" s="231"/>
      <c r="J178" s="232">
        <f>ROUND(I178*H178,2)</f>
        <v>0</v>
      </c>
      <c r="K178" s="233"/>
      <c r="L178" s="234"/>
      <c r="M178" s="235" t="s">
        <v>1</v>
      </c>
      <c r="N178" s="236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150</v>
      </c>
      <c r="AT178" s="224" t="s">
        <v>122</v>
      </c>
      <c r="AU178" s="224" t="s">
        <v>83</v>
      </c>
      <c r="AY178" s="14" t="s">
        <v>114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140</v>
      </c>
      <c r="BM178" s="224" t="s">
        <v>296</v>
      </c>
    </row>
    <row r="179" s="2" customFormat="1" ht="37.8" customHeight="1">
      <c r="A179" s="35"/>
      <c r="B179" s="36"/>
      <c r="C179" s="212" t="s">
        <v>209</v>
      </c>
      <c r="D179" s="212" t="s">
        <v>117</v>
      </c>
      <c r="E179" s="213" t="s">
        <v>297</v>
      </c>
      <c r="F179" s="214" t="s">
        <v>298</v>
      </c>
      <c r="G179" s="215" t="s">
        <v>243</v>
      </c>
      <c r="H179" s="216">
        <v>1000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140</v>
      </c>
      <c r="AT179" s="224" t="s">
        <v>117</v>
      </c>
      <c r="AU179" s="224" t="s">
        <v>83</v>
      </c>
      <c r="AY179" s="14" t="s">
        <v>114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140</v>
      </c>
      <c r="BM179" s="224" t="s">
        <v>299</v>
      </c>
    </row>
    <row r="180" s="2" customFormat="1" ht="24.15" customHeight="1">
      <c r="A180" s="35"/>
      <c r="B180" s="36"/>
      <c r="C180" s="226" t="s">
        <v>300</v>
      </c>
      <c r="D180" s="226" t="s">
        <v>122</v>
      </c>
      <c r="E180" s="227" t="s">
        <v>301</v>
      </c>
      <c r="F180" s="228" t="s">
        <v>302</v>
      </c>
      <c r="G180" s="229" t="s">
        <v>243</v>
      </c>
      <c r="H180" s="230">
        <v>1000</v>
      </c>
      <c r="I180" s="231"/>
      <c r="J180" s="232">
        <f>ROUND(I180*H180,2)</f>
        <v>0</v>
      </c>
      <c r="K180" s="233"/>
      <c r="L180" s="234"/>
      <c r="M180" s="235" t="s">
        <v>1</v>
      </c>
      <c r="N180" s="236" t="s">
        <v>38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150</v>
      </c>
      <c r="AT180" s="224" t="s">
        <v>122</v>
      </c>
      <c r="AU180" s="224" t="s">
        <v>83</v>
      </c>
      <c r="AY180" s="14" t="s">
        <v>114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140</v>
      </c>
      <c r="BM180" s="224" t="s">
        <v>303</v>
      </c>
    </row>
    <row r="181" s="2" customFormat="1" ht="16.5" customHeight="1">
      <c r="A181" s="35"/>
      <c r="B181" s="36"/>
      <c r="C181" s="226" t="s">
        <v>213</v>
      </c>
      <c r="D181" s="226" t="s">
        <v>122</v>
      </c>
      <c r="E181" s="227" t="s">
        <v>304</v>
      </c>
      <c r="F181" s="228" t="s">
        <v>305</v>
      </c>
      <c r="G181" s="229" t="s">
        <v>120</v>
      </c>
      <c r="H181" s="230">
        <v>2</v>
      </c>
      <c r="I181" s="231"/>
      <c r="J181" s="232">
        <f>ROUND(I181*H181,2)</f>
        <v>0</v>
      </c>
      <c r="K181" s="233"/>
      <c r="L181" s="234"/>
      <c r="M181" s="235" t="s">
        <v>1</v>
      </c>
      <c r="N181" s="236" t="s">
        <v>38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150</v>
      </c>
      <c r="AT181" s="224" t="s">
        <v>122</v>
      </c>
      <c r="AU181" s="224" t="s">
        <v>83</v>
      </c>
      <c r="AY181" s="14" t="s">
        <v>114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140</v>
      </c>
      <c r="BM181" s="224" t="s">
        <v>306</v>
      </c>
    </row>
    <row r="182" s="12" customFormat="1" ht="22.8" customHeight="1">
      <c r="A182" s="12"/>
      <c r="B182" s="196"/>
      <c r="C182" s="197"/>
      <c r="D182" s="198" t="s">
        <v>72</v>
      </c>
      <c r="E182" s="210" t="s">
        <v>307</v>
      </c>
      <c r="F182" s="210" t="s">
        <v>308</v>
      </c>
      <c r="G182" s="197"/>
      <c r="H182" s="197"/>
      <c r="I182" s="200"/>
      <c r="J182" s="211">
        <f>BK182</f>
        <v>0</v>
      </c>
      <c r="K182" s="197"/>
      <c r="L182" s="202"/>
      <c r="M182" s="203"/>
      <c r="N182" s="204"/>
      <c r="O182" s="204"/>
      <c r="P182" s="205">
        <f>SUM(P183:P207)</f>
        <v>0</v>
      </c>
      <c r="Q182" s="204"/>
      <c r="R182" s="205">
        <f>SUM(R183:R207)</f>
        <v>0</v>
      </c>
      <c r="S182" s="204"/>
      <c r="T182" s="206">
        <f>SUM(T183:T207)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127</v>
      </c>
      <c r="AT182" s="208" t="s">
        <v>72</v>
      </c>
      <c r="AU182" s="208" t="s">
        <v>81</v>
      </c>
      <c r="AY182" s="207" t="s">
        <v>114</v>
      </c>
      <c r="BK182" s="209">
        <f>SUM(BK183:BK207)</f>
        <v>0</v>
      </c>
    </row>
    <row r="183" s="2" customFormat="1" ht="16.5" customHeight="1">
      <c r="A183" s="35"/>
      <c r="B183" s="36"/>
      <c r="C183" s="212" t="s">
        <v>309</v>
      </c>
      <c r="D183" s="212" t="s">
        <v>117</v>
      </c>
      <c r="E183" s="213" t="s">
        <v>310</v>
      </c>
      <c r="F183" s="214" t="s">
        <v>311</v>
      </c>
      <c r="G183" s="215" t="s">
        <v>120</v>
      </c>
      <c r="H183" s="216">
        <v>116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140</v>
      </c>
      <c r="AT183" s="224" t="s">
        <v>117</v>
      </c>
      <c r="AU183" s="224" t="s">
        <v>83</v>
      </c>
      <c r="AY183" s="14" t="s">
        <v>114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140</v>
      </c>
      <c r="BM183" s="224" t="s">
        <v>312</v>
      </c>
    </row>
    <row r="184" s="2" customFormat="1" ht="16.5" customHeight="1">
      <c r="A184" s="35"/>
      <c r="B184" s="36"/>
      <c r="C184" s="226" t="s">
        <v>216</v>
      </c>
      <c r="D184" s="226" t="s">
        <v>122</v>
      </c>
      <c r="E184" s="227" t="s">
        <v>313</v>
      </c>
      <c r="F184" s="228" t="s">
        <v>314</v>
      </c>
      <c r="G184" s="229" t="s">
        <v>120</v>
      </c>
      <c r="H184" s="230">
        <v>116</v>
      </c>
      <c r="I184" s="231"/>
      <c r="J184" s="232">
        <f>ROUND(I184*H184,2)</f>
        <v>0</v>
      </c>
      <c r="K184" s="233"/>
      <c r="L184" s="234"/>
      <c r="M184" s="235" t="s">
        <v>1</v>
      </c>
      <c r="N184" s="236" t="s">
        <v>38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150</v>
      </c>
      <c r="AT184" s="224" t="s">
        <v>122</v>
      </c>
      <c r="AU184" s="224" t="s">
        <v>83</v>
      </c>
      <c r="AY184" s="14" t="s">
        <v>114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140</v>
      </c>
      <c r="BM184" s="224" t="s">
        <v>315</v>
      </c>
    </row>
    <row r="185" s="2" customFormat="1" ht="16.5" customHeight="1">
      <c r="A185" s="35"/>
      <c r="B185" s="36"/>
      <c r="C185" s="212" t="s">
        <v>316</v>
      </c>
      <c r="D185" s="212" t="s">
        <v>117</v>
      </c>
      <c r="E185" s="213" t="s">
        <v>317</v>
      </c>
      <c r="F185" s="214" t="s">
        <v>318</v>
      </c>
      <c r="G185" s="215" t="s">
        <v>120</v>
      </c>
      <c r="H185" s="216">
        <v>843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140</v>
      </c>
      <c r="AT185" s="224" t="s">
        <v>117</v>
      </c>
      <c r="AU185" s="224" t="s">
        <v>83</v>
      </c>
      <c r="AY185" s="14" t="s">
        <v>114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140</v>
      </c>
      <c r="BM185" s="224" t="s">
        <v>319</v>
      </c>
    </row>
    <row r="186" s="2" customFormat="1" ht="24.15" customHeight="1">
      <c r="A186" s="35"/>
      <c r="B186" s="36"/>
      <c r="C186" s="226" t="s">
        <v>220</v>
      </c>
      <c r="D186" s="226" t="s">
        <v>122</v>
      </c>
      <c r="E186" s="227" t="s">
        <v>320</v>
      </c>
      <c r="F186" s="228" t="s">
        <v>321</v>
      </c>
      <c r="G186" s="229" t="s">
        <v>243</v>
      </c>
      <c r="H186" s="230">
        <v>843</v>
      </c>
      <c r="I186" s="231"/>
      <c r="J186" s="232">
        <f>ROUND(I186*H186,2)</f>
        <v>0</v>
      </c>
      <c r="K186" s="233"/>
      <c r="L186" s="234"/>
      <c r="M186" s="235" t="s">
        <v>1</v>
      </c>
      <c r="N186" s="236" t="s">
        <v>38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150</v>
      </c>
      <c r="AT186" s="224" t="s">
        <v>122</v>
      </c>
      <c r="AU186" s="224" t="s">
        <v>83</v>
      </c>
      <c r="AY186" s="14" t="s">
        <v>114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140</v>
      </c>
      <c r="BM186" s="224" t="s">
        <v>322</v>
      </c>
    </row>
    <row r="187" s="2" customFormat="1" ht="24.15" customHeight="1">
      <c r="A187" s="35"/>
      <c r="B187" s="36"/>
      <c r="C187" s="212" t="s">
        <v>323</v>
      </c>
      <c r="D187" s="212" t="s">
        <v>117</v>
      </c>
      <c r="E187" s="213" t="s">
        <v>324</v>
      </c>
      <c r="F187" s="214" t="s">
        <v>325</v>
      </c>
      <c r="G187" s="215" t="s">
        <v>326</v>
      </c>
      <c r="H187" s="216">
        <v>0.82499999999999996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140</v>
      </c>
      <c r="AT187" s="224" t="s">
        <v>117</v>
      </c>
      <c r="AU187" s="224" t="s">
        <v>83</v>
      </c>
      <c r="AY187" s="14" t="s">
        <v>114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140</v>
      </c>
      <c r="BM187" s="224" t="s">
        <v>327</v>
      </c>
    </row>
    <row r="188" s="2" customFormat="1" ht="37.8" customHeight="1">
      <c r="A188" s="35"/>
      <c r="B188" s="36"/>
      <c r="C188" s="212" t="s">
        <v>223</v>
      </c>
      <c r="D188" s="212" t="s">
        <v>117</v>
      </c>
      <c r="E188" s="213" t="s">
        <v>328</v>
      </c>
      <c r="F188" s="214" t="s">
        <v>329</v>
      </c>
      <c r="G188" s="215" t="s">
        <v>330</v>
      </c>
      <c r="H188" s="216">
        <v>36.270000000000003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140</v>
      </c>
      <c r="AT188" s="224" t="s">
        <v>117</v>
      </c>
      <c r="AU188" s="224" t="s">
        <v>83</v>
      </c>
      <c r="AY188" s="14" t="s">
        <v>114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140</v>
      </c>
      <c r="BM188" s="224" t="s">
        <v>331</v>
      </c>
    </row>
    <row r="189" s="2" customFormat="1" ht="24.15" customHeight="1">
      <c r="A189" s="35"/>
      <c r="B189" s="36"/>
      <c r="C189" s="212" t="s">
        <v>332</v>
      </c>
      <c r="D189" s="212" t="s">
        <v>117</v>
      </c>
      <c r="E189" s="213" t="s">
        <v>333</v>
      </c>
      <c r="F189" s="214" t="s">
        <v>334</v>
      </c>
      <c r="G189" s="215" t="s">
        <v>243</v>
      </c>
      <c r="H189" s="216">
        <v>650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38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140</v>
      </c>
      <c r="AT189" s="224" t="s">
        <v>117</v>
      </c>
      <c r="AU189" s="224" t="s">
        <v>83</v>
      </c>
      <c r="AY189" s="14" t="s">
        <v>114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140</v>
      </c>
      <c r="BM189" s="224" t="s">
        <v>335</v>
      </c>
    </row>
    <row r="190" s="2" customFormat="1" ht="33" customHeight="1">
      <c r="A190" s="35"/>
      <c r="B190" s="36"/>
      <c r="C190" s="212" t="s">
        <v>227</v>
      </c>
      <c r="D190" s="212" t="s">
        <v>117</v>
      </c>
      <c r="E190" s="213" t="s">
        <v>336</v>
      </c>
      <c r="F190" s="214" t="s">
        <v>337</v>
      </c>
      <c r="G190" s="215" t="s">
        <v>243</v>
      </c>
      <c r="H190" s="216">
        <v>46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140</v>
      </c>
      <c r="AT190" s="224" t="s">
        <v>117</v>
      </c>
      <c r="AU190" s="224" t="s">
        <v>83</v>
      </c>
      <c r="AY190" s="14" t="s">
        <v>114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140</v>
      </c>
      <c r="BM190" s="224" t="s">
        <v>338</v>
      </c>
    </row>
    <row r="191" s="2" customFormat="1" ht="33" customHeight="1">
      <c r="A191" s="35"/>
      <c r="B191" s="36"/>
      <c r="C191" s="212" t="s">
        <v>339</v>
      </c>
      <c r="D191" s="212" t="s">
        <v>117</v>
      </c>
      <c r="E191" s="213" t="s">
        <v>340</v>
      </c>
      <c r="F191" s="214" t="s">
        <v>341</v>
      </c>
      <c r="G191" s="215" t="s">
        <v>243</v>
      </c>
      <c r="H191" s="216">
        <v>61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140</v>
      </c>
      <c r="AT191" s="224" t="s">
        <v>117</v>
      </c>
      <c r="AU191" s="224" t="s">
        <v>83</v>
      </c>
      <c r="AY191" s="14" t="s">
        <v>114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81</v>
      </c>
      <c r="BK191" s="225">
        <f>ROUND(I191*H191,2)</f>
        <v>0</v>
      </c>
      <c r="BL191" s="14" t="s">
        <v>140</v>
      </c>
      <c r="BM191" s="224" t="s">
        <v>342</v>
      </c>
    </row>
    <row r="192" s="2" customFormat="1" ht="16.5" customHeight="1">
      <c r="A192" s="35"/>
      <c r="B192" s="36"/>
      <c r="C192" s="212" t="s">
        <v>140</v>
      </c>
      <c r="D192" s="212" t="s">
        <v>117</v>
      </c>
      <c r="E192" s="213" t="s">
        <v>343</v>
      </c>
      <c r="F192" s="214" t="s">
        <v>344</v>
      </c>
      <c r="G192" s="215" t="s">
        <v>345</v>
      </c>
      <c r="H192" s="216">
        <v>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140</v>
      </c>
      <c r="AT192" s="224" t="s">
        <v>117</v>
      </c>
      <c r="AU192" s="224" t="s">
        <v>83</v>
      </c>
      <c r="AY192" s="14" t="s">
        <v>114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140</v>
      </c>
      <c r="BM192" s="224" t="s">
        <v>346</v>
      </c>
    </row>
    <row r="193" s="2" customFormat="1" ht="16.5" customHeight="1">
      <c r="A193" s="35"/>
      <c r="B193" s="36"/>
      <c r="C193" s="212" t="s">
        <v>347</v>
      </c>
      <c r="D193" s="212" t="s">
        <v>117</v>
      </c>
      <c r="E193" s="213" t="s">
        <v>348</v>
      </c>
      <c r="F193" s="214" t="s">
        <v>349</v>
      </c>
      <c r="G193" s="215" t="s">
        <v>345</v>
      </c>
      <c r="H193" s="216">
        <v>1</v>
      </c>
      <c r="I193" s="217"/>
      <c r="J193" s="218">
        <f>ROUND(I193*H193,2)</f>
        <v>0</v>
      </c>
      <c r="K193" s="219"/>
      <c r="L193" s="41"/>
      <c r="M193" s="220" t="s">
        <v>1</v>
      </c>
      <c r="N193" s="221" t="s">
        <v>38</v>
      </c>
      <c r="O193" s="88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140</v>
      </c>
      <c r="AT193" s="224" t="s">
        <v>117</v>
      </c>
      <c r="AU193" s="224" t="s">
        <v>83</v>
      </c>
      <c r="AY193" s="14" t="s">
        <v>114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81</v>
      </c>
      <c r="BK193" s="225">
        <f>ROUND(I193*H193,2)</f>
        <v>0</v>
      </c>
      <c r="BL193" s="14" t="s">
        <v>140</v>
      </c>
      <c r="BM193" s="224" t="s">
        <v>350</v>
      </c>
    </row>
    <row r="194" s="2" customFormat="1" ht="24.15" customHeight="1">
      <c r="A194" s="35"/>
      <c r="B194" s="36"/>
      <c r="C194" s="212" t="s">
        <v>233</v>
      </c>
      <c r="D194" s="212" t="s">
        <v>117</v>
      </c>
      <c r="E194" s="213" t="s">
        <v>351</v>
      </c>
      <c r="F194" s="214" t="s">
        <v>352</v>
      </c>
      <c r="G194" s="215" t="s">
        <v>353</v>
      </c>
      <c r="H194" s="216">
        <v>25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140</v>
      </c>
      <c r="AT194" s="224" t="s">
        <v>117</v>
      </c>
      <c r="AU194" s="224" t="s">
        <v>83</v>
      </c>
      <c r="AY194" s="14" t="s">
        <v>114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140</v>
      </c>
      <c r="BM194" s="224" t="s">
        <v>354</v>
      </c>
    </row>
    <row r="195" s="2" customFormat="1" ht="16.5" customHeight="1">
      <c r="A195" s="35"/>
      <c r="B195" s="36"/>
      <c r="C195" s="226" t="s">
        <v>355</v>
      </c>
      <c r="D195" s="226" t="s">
        <v>122</v>
      </c>
      <c r="E195" s="227" t="s">
        <v>356</v>
      </c>
      <c r="F195" s="228" t="s">
        <v>357</v>
      </c>
      <c r="G195" s="229" t="s">
        <v>358</v>
      </c>
      <c r="H195" s="230">
        <v>75.599999999999994</v>
      </c>
      <c r="I195" s="231"/>
      <c r="J195" s="232">
        <f>ROUND(I195*H195,2)</f>
        <v>0</v>
      </c>
      <c r="K195" s="233"/>
      <c r="L195" s="234"/>
      <c r="M195" s="235" t="s">
        <v>1</v>
      </c>
      <c r="N195" s="236" t="s">
        <v>38</v>
      </c>
      <c r="O195" s="88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150</v>
      </c>
      <c r="AT195" s="224" t="s">
        <v>122</v>
      </c>
      <c r="AU195" s="224" t="s">
        <v>83</v>
      </c>
      <c r="AY195" s="14" t="s">
        <v>114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81</v>
      </c>
      <c r="BK195" s="225">
        <f>ROUND(I195*H195,2)</f>
        <v>0</v>
      </c>
      <c r="BL195" s="14" t="s">
        <v>140</v>
      </c>
      <c r="BM195" s="224" t="s">
        <v>359</v>
      </c>
    </row>
    <row r="196" s="2" customFormat="1" ht="24.15" customHeight="1">
      <c r="A196" s="35"/>
      <c r="B196" s="36"/>
      <c r="C196" s="226" t="s">
        <v>236</v>
      </c>
      <c r="D196" s="226" t="s">
        <v>122</v>
      </c>
      <c r="E196" s="227" t="s">
        <v>360</v>
      </c>
      <c r="F196" s="228" t="s">
        <v>361</v>
      </c>
      <c r="G196" s="229" t="s">
        <v>330</v>
      </c>
      <c r="H196" s="230">
        <v>21.800000000000001</v>
      </c>
      <c r="I196" s="231"/>
      <c r="J196" s="232">
        <f>ROUND(I196*H196,2)</f>
        <v>0</v>
      </c>
      <c r="K196" s="233"/>
      <c r="L196" s="234"/>
      <c r="M196" s="235" t="s">
        <v>1</v>
      </c>
      <c r="N196" s="236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150</v>
      </c>
      <c r="AT196" s="224" t="s">
        <v>122</v>
      </c>
      <c r="AU196" s="224" t="s">
        <v>83</v>
      </c>
      <c r="AY196" s="14" t="s">
        <v>114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140</v>
      </c>
      <c r="BM196" s="224" t="s">
        <v>362</v>
      </c>
    </row>
    <row r="197" s="2" customFormat="1" ht="33" customHeight="1">
      <c r="A197" s="35"/>
      <c r="B197" s="36"/>
      <c r="C197" s="212" t="s">
        <v>363</v>
      </c>
      <c r="D197" s="212" t="s">
        <v>117</v>
      </c>
      <c r="E197" s="213" t="s">
        <v>364</v>
      </c>
      <c r="F197" s="214" t="s">
        <v>365</v>
      </c>
      <c r="G197" s="215" t="s">
        <v>243</v>
      </c>
      <c r="H197" s="216">
        <v>46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140</v>
      </c>
      <c r="AT197" s="224" t="s">
        <v>117</v>
      </c>
      <c r="AU197" s="224" t="s">
        <v>83</v>
      </c>
      <c r="AY197" s="14" t="s">
        <v>114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140</v>
      </c>
      <c r="BM197" s="224" t="s">
        <v>366</v>
      </c>
    </row>
    <row r="198" s="2" customFormat="1" ht="44.25" customHeight="1">
      <c r="A198" s="35"/>
      <c r="B198" s="36"/>
      <c r="C198" s="212" t="s">
        <v>240</v>
      </c>
      <c r="D198" s="212" t="s">
        <v>117</v>
      </c>
      <c r="E198" s="213" t="s">
        <v>367</v>
      </c>
      <c r="F198" s="214" t="s">
        <v>368</v>
      </c>
      <c r="G198" s="215" t="s">
        <v>243</v>
      </c>
      <c r="H198" s="216">
        <v>46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140</v>
      </c>
      <c r="AT198" s="224" t="s">
        <v>117</v>
      </c>
      <c r="AU198" s="224" t="s">
        <v>83</v>
      </c>
      <c r="AY198" s="14" t="s">
        <v>114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140</v>
      </c>
      <c r="BM198" s="224" t="s">
        <v>369</v>
      </c>
    </row>
    <row r="199" s="2" customFormat="1" ht="24.15" customHeight="1">
      <c r="A199" s="35"/>
      <c r="B199" s="36"/>
      <c r="C199" s="212" t="s">
        <v>370</v>
      </c>
      <c r="D199" s="212" t="s">
        <v>117</v>
      </c>
      <c r="E199" s="213" t="s">
        <v>371</v>
      </c>
      <c r="F199" s="214" t="s">
        <v>372</v>
      </c>
      <c r="G199" s="215" t="s">
        <v>243</v>
      </c>
      <c r="H199" s="216">
        <v>765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140</v>
      </c>
      <c r="AT199" s="224" t="s">
        <v>117</v>
      </c>
      <c r="AU199" s="224" t="s">
        <v>83</v>
      </c>
      <c r="AY199" s="14" t="s">
        <v>114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140</v>
      </c>
      <c r="BM199" s="224" t="s">
        <v>373</v>
      </c>
    </row>
    <row r="200" s="2" customFormat="1" ht="16.5" customHeight="1">
      <c r="A200" s="35"/>
      <c r="B200" s="36"/>
      <c r="C200" s="212" t="s">
        <v>244</v>
      </c>
      <c r="D200" s="212" t="s">
        <v>117</v>
      </c>
      <c r="E200" s="213" t="s">
        <v>374</v>
      </c>
      <c r="F200" s="214" t="s">
        <v>375</v>
      </c>
      <c r="G200" s="215" t="s">
        <v>243</v>
      </c>
      <c r="H200" s="216">
        <v>825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140</v>
      </c>
      <c r="AT200" s="224" t="s">
        <v>117</v>
      </c>
      <c r="AU200" s="224" t="s">
        <v>83</v>
      </c>
      <c r="AY200" s="14" t="s">
        <v>114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140</v>
      </c>
      <c r="BM200" s="224" t="s">
        <v>376</v>
      </c>
    </row>
    <row r="201" s="2" customFormat="1" ht="24.15" customHeight="1">
      <c r="A201" s="35"/>
      <c r="B201" s="36"/>
      <c r="C201" s="212" t="s">
        <v>377</v>
      </c>
      <c r="D201" s="212" t="s">
        <v>117</v>
      </c>
      <c r="E201" s="213" t="s">
        <v>378</v>
      </c>
      <c r="F201" s="214" t="s">
        <v>379</v>
      </c>
      <c r="G201" s="215" t="s">
        <v>243</v>
      </c>
      <c r="H201" s="216">
        <v>825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140</v>
      </c>
      <c r="AT201" s="224" t="s">
        <v>117</v>
      </c>
      <c r="AU201" s="224" t="s">
        <v>83</v>
      </c>
      <c r="AY201" s="14" t="s">
        <v>114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140</v>
      </c>
      <c r="BM201" s="224" t="s">
        <v>380</v>
      </c>
    </row>
    <row r="202" s="2" customFormat="1" ht="21.75" customHeight="1">
      <c r="A202" s="35"/>
      <c r="B202" s="36"/>
      <c r="C202" s="226" t="s">
        <v>249</v>
      </c>
      <c r="D202" s="226" t="s">
        <v>122</v>
      </c>
      <c r="E202" s="227" t="s">
        <v>381</v>
      </c>
      <c r="F202" s="228" t="s">
        <v>382</v>
      </c>
      <c r="G202" s="229" t="s">
        <v>243</v>
      </c>
      <c r="H202" s="230">
        <v>825</v>
      </c>
      <c r="I202" s="231"/>
      <c r="J202" s="232">
        <f>ROUND(I202*H202,2)</f>
        <v>0</v>
      </c>
      <c r="K202" s="233"/>
      <c r="L202" s="234"/>
      <c r="M202" s="235" t="s">
        <v>1</v>
      </c>
      <c r="N202" s="236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150</v>
      </c>
      <c r="AT202" s="224" t="s">
        <v>122</v>
      </c>
      <c r="AU202" s="224" t="s">
        <v>83</v>
      </c>
      <c r="AY202" s="14" t="s">
        <v>114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140</v>
      </c>
      <c r="BM202" s="224" t="s">
        <v>383</v>
      </c>
    </row>
    <row r="203" s="2" customFormat="1" ht="24.15" customHeight="1">
      <c r="A203" s="35"/>
      <c r="B203" s="36"/>
      <c r="C203" s="212" t="s">
        <v>384</v>
      </c>
      <c r="D203" s="212" t="s">
        <v>117</v>
      </c>
      <c r="E203" s="213" t="s">
        <v>385</v>
      </c>
      <c r="F203" s="214" t="s">
        <v>386</v>
      </c>
      <c r="G203" s="215" t="s">
        <v>243</v>
      </c>
      <c r="H203" s="216">
        <v>30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140</v>
      </c>
      <c r="AT203" s="224" t="s">
        <v>117</v>
      </c>
      <c r="AU203" s="224" t="s">
        <v>83</v>
      </c>
      <c r="AY203" s="14" t="s">
        <v>114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140</v>
      </c>
      <c r="BM203" s="224" t="s">
        <v>387</v>
      </c>
    </row>
    <row r="204" s="2" customFormat="1" ht="21.75" customHeight="1">
      <c r="A204" s="35"/>
      <c r="B204" s="36"/>
      <c r="C204" s="226" t="s">
        <v>252</v>
      </c>
      <c r="D204" s="226" t="s">
        <v>122</v>
      </c>
      <c r="E204" s="227" t="s">
        <v>388</v>
      </c>
      <c r="F204" s="228" t="s">
        <v>389</v>
      </c>
      <c r="G204" s="229" t="s">
        <v>243</v>
      </c>
      <c r="H204" s="230">
        <v>30</v>
      </c>
      <c r="I204" s="231"/>
      <c r="J204" s="232">
        <f>ROUND(I204*H204,2)</f>
        <v>0</v>
      </c>
      <c r="K204" s="233"/>
      <c r="L204" s="234"/>
      <c r="M204" s="235" t="s">
        <v>1</v>
      </c>
      <c r="N204" s="236" t="s">
        <v>38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150</v>
      </c>
      <c r="AT204" s="224" t="s">
        <v>122</v>
      </c>
      <c r="AU204" s="224" t="s">
        <v>83</v>
      </c>
      <c r="AY204" s="14" t="s">
        <v>114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140</v>
      </c>
      <c r="BM204" s="224" t="s">
        <v>390</v>
      </c>
    </row>
    <row r="205" s="2" customFormat="1" ht="24.15" customHeight="1">
      <c r="A205" s="35"/>
      <c r="B205" s="36"/>
      <c r="C205" s="212" t="s">
        <v>391</v>
      </c>
      <c r="D205" s="212" t="s">
        <v>117</v>
      </c>
      <c r="E205" s="213" t="s">
        <v>392</v>
      </c>
      <c r="F205" s="214" t="s">
        <v>393</v>
      </c>
      <c r="G205" s="215" t="s">
        <v>345</v>
      </c>
      <c r="H205" s="216">
        <v>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140</v>
      </c>
      <c r="AT205" s="224" t="s">
        <v>117</v>
      </c>
      <c r="AU205" s="224" t="s">
        <v>83</v>
      </c>
      <c r="AY205" s="14" t="s">
        <v>114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140</v>
      </c>
      <c r="BM205" s="224" t="s">
        <v>394</v>
      </c>
    </row>
    <row r="206" s="2" customFormat="1" ht="24.15" customHeight="1">
      <c r="A206" s="35"/>
      <c r="B206" s="36"/>
      <c r="C206" s="212" t="s">
        <v>256</v>
      </c>
      <c r="D206" s="212" t="s">
        <v>117</v>
      </c>
      <c r="E206" s="213" t="s">
        <v>395</v>
      </c>
      <c r="F206" s="214" t="s">
        <v>396</v>
      </c>
      <c r="G206" s="215" t="s">
        <v>358</v>
      </c>
      <c r="H206" s="216">
        <v>6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140</v>
      </c>
      <c r="AT206" s="224" t="s">
        <v>117</v>
      </c>
      <c r="AU206" s="224" t="s">
        <v>83</v>
      </c>
      <c r="AY206" s="14" t="s">
        <v>114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140</v>
      </c>
      <c r="BM206" s="224" t="s">
        <v>397</v>
      </c>
    </row>
    <row r="207" s="2" customFormat="1" ht="24.15" customHeight="1">
      <c r="A207" s="35"/>
      <c r="B207" s="36"/>
      <c r="C207" s="212" t="s">
        <v>398</v>
      </c>
      <c r="D207" s="212" t="s">
        <v>117</v>
      </c>
      <c r="E207" s="213" t="s">
        <v>399</v>
      </c>
      <c r="F207" s="214" t="s">
        <v>400</v>
      </c>
      <c r="G207" s="215" t="s">
        <v>358</v>
      </c>
      <c r="H207" s="216">
        <v>79.605999999999995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38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140</v>
      </c>
      <c r="AT207" s="224" t="s">
        <v>117</v>
      </c>
      <c r="AU207" s="224" t="s">
        <v>83</v>
      </c>
      <c r="AY207" s="14" t="s">
        <v>114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81</v>
      </c>
      <c r="BK207" s="225">
        <f>ROUND(I207*H207,2)</f>
        <v>0</v>
      </c>
      <c r="BL207" s="14" t="s">
        <v>140</v>
      </c>
      <c r="BM207" s="224" t="s">
        <v>401</v>
      </c>
    </row>
    <row r="208" s="12" customFormat="1" ht="25.92" customHeight="1">
      <c r="A208" s="12"/>
      <c r="B208" s="196"/>
      <c r="C208" s="197"/>
      <c r="D208" s="198" t="s">
        <v>72</v>
      </c>
      <c r="E208" s="199" t="s">
        <v>402</v>
      </c>
      <c r="F208" s="199" t="s">
        <v>403</v>
      </c>
      <c r="G208" s="197"/>
      <c r="H208" s="197"/>
      <c r="I208" s="200"/>
      <c r="J208" s="201">
        <f>BK208</f>
        <v>0</v>
      </c>
      <c r="K208" s="197"/>
      <c r="L208" s="202"/>
      <c r="M208" s="203"/>
      <c r="N208" s="204"/>
      <c r="O208" s="204"/>
      <c r="P208" s="205">
        <f>SUM(P209:P211)</f>
        <v>0</v>
      </c>
      <c r="Q208" s="204"/>
      <c r="R208" s="205">
        <f>SUM(R209:R211)</f>
        <v>0</v>
      </c>
      <c r="S208" s="204"/>
      <c r="T208" s="206">
        <f>SUM(T209:T211)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7" t="s">
        <v>126</v>
      </c>
      <c r="AT208" s="208" t="s">
        <v>72</v>
      </c>
      <c r="AU208" s="208" t="s">
        <v>73</v>
      </c>
      <c r="AY208" s="207" t="s">
        <v>114</v>
      </c>
      <c r="BK208" s="209">
        <f>SUM(BK209:BK211)</f>
        <v>0</v>
      </c>
    </row>
    <row r="209" s="2" customFormat="1" ht="24.15" customHeight="1">
      <c r="A209" s="35"/>
      <c r="B209" s="36"/>
      <c r="C209" s="212" t="s">
        <v>259</v>
      </c>
      <c r="D209" s="212" t="s">
        <v>117</v>
      </c>
      <c r="E209" s="213" t="s">
        <v>404</v>
      </c>
      <c r="F209" s="214" t="s">
        <v>405</v>
      </c>
      <c r="G209" s="215" t="s">
        <v>406</v>
      </c>
      <c r="H209" s="216">
        <v>64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407</v>
      </c>
      <c r="AT209" s="224" t="s">
        <v>117</v>
      </c>
      <c r="AU209" s="224" t="s">
        <v>81</v>
      </c>
      <c r="AY209" s="14" t="s">
        <v>114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81</v>
      </c>
      <c r="BK209" s="225">
        <f>ROUND(I209*H209,2)</f>
        <v>0</v>
      </c>
      <c r="BL209" s="14" t="s">
        <v>407</v>
      </c>
      <c r="BM209" s="224" t="s">
        <v>408</v>
      </c>
    </row>
    <row r="210" s="2" customFormat="1" ht="21.75" customHeight="1">
      <c r="A210" s="35"/>
      <c r="B210" s="36"/>
      <c r="C210" s="212" t="s">
        <v>409</v>
      </c>
      <c r="D210" s="212" t="s">
        <v>117</v>
      </c>
      <c r="E210" s="213" t="s">
        <v>410</v>
      </c>
      <c r="F210" s="214" t="s">
        <v>411</v>
      </c>
      <c r="G210" s="215" t="s">
        <v>406</v>
      </c>
      <c r="H210" s="216">
        <v>48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407</v>
      </c>
      <c r="AT210" s="224" t="s">
        <v>117</v>
      </c>
      <c r="AU210" s="224" t="s">
        <v>81</v>
      </c>
      <c r="AY210" s="14" t="s">
        <v>114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407</v>
      </c>
      <c r="BM210" s="224" t="s">
        <v>412</v>
      </c>
    </row>
    <row r="211" s="2" customFormat="1" ht="16.5" customHeight="1">
      <c r="A211" s="35"/>
      <c r="B211" s="36"/>
      <c r="C211" s="212" t="s">
        <v>263</v>
      </c>
      <c r="D211" s="212" t="s">
        <v>117</v>
      </c>
      <c r="E211" s="213" t="s">
        <v>413</v>
      </c>
      <c r="F211" s="214" t="s">
        <v>414</v>
      </c>
      <c r="G211" s="215" t="s">
        <v>406</v>
      </c>
      <c r="H211" s="216">
        <v>24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407</v>
      </c>
      <c r="AT211" s="224" t="s">
        <v>117</v>
      </c>
      <c r="AU211" s="224" t="s">
        <v>81</v>
      </c>
      <c r="AY211" s="14" t="s">
        <v>114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407</v>
      </c>
      <c r="BM211" s="224" t="s">
        <v>415</v>
      </c>
    </row>
    <row r="212" s="12" customFormat="1" ht="25.92" customHeight="1">
      <c r="A212" s="12"/>
      <c r="B212" s="196"/>
      <c r="C212" s="197"/>
      <c r="D212" s="198" t="s">
        <v>72</v>
      </c>
      <c r="E212" s="199" t="s">
        <v>416</v>
      </c>
      <c r="F212" s="199" t="s">
        <v>417</v>
      </c>
      <c r="G212" s="197"/>
      <c r="H212" s="197"/>
      <c r="I212" s="200"/>
      <c r="J212" s="201">
        <f>BK212</f>
        <v>0</v>
      </c>
      <c r="K212" s="197"/>
      <c r="L212" s="202"/>
      <c r="M212" s="203"/>
      <c r="N212" s="204"/>
      <c r="O212" s="204"/>
      <c r="P212" s="205">
        <f>SUM(P213:P227)</f>
        <v>0</v>
      </c>
      <c r="Q212" s="204"/>
      <c r="R212" s="205">
        <f>SUM(R213:R227)</f>
        <v>0</v>
      </c>
      <c r="S212" s="204"/>
      <c r="T212" s="206">
        <f>SUM(T213:T227)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7" t="s">
        <v>137</v>
      </c>
      <c r="AT212" s="208" t="s">
        <v>72</v>
      </c>
      <c r="AU212" s="208" t="s">
        <v>73</v>
      </c>
      <c r="AY212" s="207" t="s">
        <v>114</v>
      </c>
      <c r="BK212" s="209">
        <f>SUM(BK213:BK227)</f>
        <v>0</v>
      </c>
    </row>
    <row r="213" s="2" customFormat="1" ht="16.5" customHeight="1">
      <c r="A213" s="35"/>
      <c r="B213" s="36"/>
      <c r="C213" s="212" t="s">
        <v>418</v>
      </c>
      <c r="D213" s="212" t="s">
        <v>117</v>
      </c>
      <c r="E213" s="213" t="s">
        <v>419</v>
      </c>
      <c r="F213" s="214" t="s">
        <v>420</v>
      </c>
      <c r="G213" s="215" t="s">
        <v>353</v>
      </c>
      <c r="H213" s="216">
        <v>26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126</v>
      </c>
      <c r="AT213" s="224" t="s">
        <v>117</v>
      </c>
      <c r="AU213" s="224" t="s">
        <v>81</v>
      </c>
      <c r="AY213" s="14" t="s">
        <v>114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126</v>
      </c>
      <c r="BM213" s="224" t="s">
        <v>421</v>
      </c>
    </row>
    <row r="214" s="2" customFormat="1" ht="16.5" customHeight="1">
      <c r="A214" s="35"/>
      <c r="B214" s="36"/>
      <c r="C214" s="212" t="s">
        <v>266</v>
      </c>
      <c r="D214" s="212" t="s">
        <v>117</v>
      </c>
      <c r="E214" s="213" t="s">
        <v>422</v>
      </c>
      <c r="F214" s="214" t="s">
        <v>423</v>
      </c>
      <c r="G214" s="215" t="s">
        <v>406</v>
      </c>
      <c r="H214" s="216">
        <v>12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126</v>
      </c>
      <c r="AT214" s="224" t="s">
        <v>117</v>
      </c>
      <c r="AU214" s="224" t="s">
        <v>81</v>
      </c>
      <c r="AY214" s="14" t="s">
        <v>114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81</v>
      </c>
      <c r="BK214" s="225">
        <f>ROUND(I214*H214,2)</f>
        <v>0</v>
      </c>
      <c r="BL214" s="14" t="s">
        <v>126</v>
      </c>
      <c r="BM214" s="224" t="s">
        <v>424</v>
      </c>
    </row>
    <row r="215" s="2" customFormat="1" ht="16.5" customHeight="1">
      <c r="A215" s="35"/>
      <c r="B215" s="36"/>
      <c r="C215" s="212" t="s">
        <v>425</v>
      </c>
      <c r="D215" s="212" t="s">
        <v>117</v>
      </c>
      <c r="E215" s="213" t="s">
        <v>426</v>
      </c>
      <c r="F215" s="214" t="s">
        <v>427</v>
      </c>
      <c r="G215" s="215" t="s">
        <v>406</v>
      </c>
      <c r="H215" s="216">
        <v>24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126</v>
      </c>
      <c r="AT215" s="224" t="s">
        <v>117</v>
      </c>
      <c r="AU215" s="224" t="s">
        <v>81</v>
      </c>
      <c r="AY215" s="14" t="s">
        <v>114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126</v>
      </c>
      <c r="BM215" s="224" t="s">
        <v>428</v>
      </c>
    </row>
    <row r="216" s="2" customFormat="1" ht="16.5" customHeight="1">
      <c r="A216" s="35"/>
      <c r="B216" s="36"/>
      <c r="C216" s="212" t="s">
        <v>270</v>
      </c>
      <c r="D216" s="212" t="s">
        <v>117</v>
      </c>
      <c r="E216" s="213" t="s">
        <v>429</v>
      </c>
      <c r="F216" s="214" t="s">
        <v>430</v>
      </c>
      <c r="G216" s="215" t="s">
        <v>406</v>
      </c>
      <c r="H216" s="216">
        <v>40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126</v>
      </c>
      <c r="AT216" s="224" t="s">
        <v>117</v>
      </c>
      <c r="AU216" s="224" t="s">
        <v>81</v>
      </c>
      <c r="AY216" s="14" t="s">
        <v>114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126</v>
      </c>
      <c r="BM216" s="224" t="s">
        <v>431</v>
      </c>
    </row>
    <row r="217" s="2" customFormat="1" ht="16.5" customHeight="1">
      <c r="A217" s="35"/>
      <c r="B217" s="36"/>
      <c r="C217" s="212" t="s">
        <v>432</v>
      </c>
      <c r="D217" s="212" t="s">
        <v>117</v>
      </c>
      <c r="E217" s="213" t="s">
        <v>433</v>
      </c>
      <c r="F217" s="214" t="s">
        <v>434</v>
      </c>
      <c r="G217" s="215" t="s">
        <v>406</v>
      </c>
      <c r="H217" s="216">
        <v>40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38</v>
      </c>
      <c r="O217" s="88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126</v>
      </c>
      <c r="AT217" s="224" t="s">
        <v>117</v>
      </c>
      <c r="AU217" s="224" t="s">
        <v>81</v>
      </c>
      <c r="AY217" s="14" t="s">
        <v>114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81</v>
      </c>
      <c r="BK217" s="225">
        <f>ROUND(I217*H217,2)</f>
        <v>0</v>
      </c>
      <c r="BL217" s="14" t="s">
        <v>126</v>
      </c>
      <c r="BM217" s="224" t="s">
        <v>435</v>
      </c>
    </row>
    <row r="218" s="2" customFormat="1" ht="16.5" customHeight="1">
      <c r="A218" s="35"/>
      <c r="B218" s="36"/>
      <c r="C218" s="212" t="s">
        <v>271</v>
      </c>
      <c r="D218" s="212" t="s">
        <v>117</v>
      </c>
      <c r="E218" s="213" t="s">
        <v>436</v>
      </c>
      <c r="F218" s="214" t="s">
        <v>437</v>
      </c>
      <c r="G218" s="215" t="s">
        <v>406</v>
      </c>
      <c r="H218" s="216">
        <v>16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38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126</v>
      </c>
      <c r="AT218" s="224" t="s">
        <v>117</v>
      </c>
      <c r="AU218" s="224" t="s">
        <v>81</v>
      </c>
      <c r="AY218" s="14" t="s">
        <v>114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81</v>
      </c>
      <c r="BK218" s="225">
        <f>ROUND(I218*H218,2)</f>
        <v>0</v>
      </c>
      <c r="BL218" s="14" t="s">
        <v>126</v>
      </c>
      <c r="BM218" s="224" t="s">
        <v>438</v>
      </c>
    </row>
    <row r="219" s="2" customFormat="1" ht="16.5" customHeight="1">
      <c r="A219" s="35"/>
      <c r="B219" s="36"/>
      <c r="C219" s="212" t="s">
        <v>439</v>
      </c>
      <c r="D219" s="212" t="s">
        <v>117</v>
      </c>
      <c r="E219" s="213" t="s">
        <v>440</v>
      </c>
      <c r="F219" s="214" t="s">
        <v>441</v>
      </c>
      <c r="G219" s="215" t="s">
        <v>406</v>
      </c>
      <c r="H219" s="216">
        <v>12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38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126</v>
      </c>
      <c r="AT219" s="224" t="s">
        <v>117</v>
      </c>
      <c r="AU219" s="224" t="s">
        <v>81</v>
      </c>
      <c r="AY219" s="14" t="s">
        <v>114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81</v>
      </c>
      <c r="BK219" s="225">
        <f>ROUND(I219*H219,2)</f>
        <v>0</v>
      </c>
      <c r="BL219" s="14" t="s">
        <v>126</v>
      </c>
      <c r="BM219" s="224" t="s">
        <v>442</v>
      </c>
    </row>
    <row r="220" s="2" customFormat="1" ht="16.5" customHeight="1">
      <c r="A220" s="35"/>
      <c r="B220" s="36"/>
      <c r="C220" s="212" t="s">
        <v>275</v>
      </c>
      <c r="D220" s="212" t="s">
        <v>117</v>
      </c>
      <c r="E220" s="213" t="s">
        <v>443</v>
      </c>
      <c r="F220" s="214" t="s">
        <v>444</v>
      </c>
      <c r="G220" s="215" t="s">
        <v>406</v>
      </c>
      <c r="H220" s="216">
        <v>32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38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126</v>
      </c>
      <c r="AT220" s="224" t="s">
        <v>117</v>
      </c>
      <c r="AU220" s="224" t="s">
        <v>81</v>
      </c>
      <c r="AY220" s="14" t="s">
        <v>114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81</v>
      </c>
      <c r="BK220" s="225">
        <f>ROUND(I220*H220,2)</f>
        <v>0</v>
      </c>
      <c r="BL220" s="14" t="s">
        <v>126</v>
      </c>
      <c r="BM220" s="224" t="s">
        <v>445</v>
      </c>
    </row>
    <row r="221" s="2" customFormat="1" ht="16.5" customHeight="1">
      <c r="A221" s="35"/>
      <c r="B221" s="36"/>
      <c r="C221" s="212" t="s">
        <v>446</v>
      </c>
      <c r="D221" s="212" t="s">
        <v>117</v>
      </c>
      <c r="E221" s="213" t="s">
        <v>447</v>
      </c>
      <c r="F221" s="214" t="s">
        <v>448</v>
      </c>
      <c r="G221" s="215" t="s">
        <v>345</v>
      </c>
      <c r="H221" s="216">
        <v>1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126</v>
      </c>
      <c r="AT221" s="224" t="s">
        <v>117</v>
      </c>
      <c r="AU221" s="224" t="s">
        <v>81</v>
      </c>
      <c r="AY221" s="14" t="s">
        <v>114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81</v>
      </c>
      <c r="BK221" s="225">
        <f>ROUND(I221*H221,2)</f>
        <v>0</v>
      </c>
      <c r="BL221" s="14" t="s">
        <v>126</v>
      </c>
      <c r="BM221" s="224" t="s">
        <v>449</v>
      </c>
    </row>
    <row r="222" s="2" customFormat="1" ht="16.5" customHeight="1">
      <c r="A222" s="35"/>
      <c r="B222" s="36"/>
      <c r="C222" s="212" t="s">
        <v>282</v>
      </c>
      <c r="D222" s="212" t="s">
        <v>117</v>
      </c>
      <c r="E222" s="213" t="s">
        <v>450</v>
      </c>
      <c r="F222" s="214" t="s">
        <v>451</v>
      </c>
      <c r="G222" s="215" t="s">
        <v>345</v>
      </c>
      <c r="H222" s="216">
        <v>1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38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126</v>
      </c>
      <c r="AT222" s="224" t="s">
        <v>117</v>
      </c>
      <c r="AU222" s="224" t="s">
        <v>81</v>
      </c>
      <c r="AY222" s="14" t="s">
        <v>114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81</v>
      </c>
      <c r="BK222" s="225">
        <f>ROUND(I222*H222,2)</f>
        <v>0</v>
      </c>
      <c r="BL222" s="14" t="s">
        <v>126</v>
      </c>
      <c r="BM222" s="224" t="s">
        <v>452</v>
      </c>
    </row>
    <row r="223" s="2" customFormat="1" ht="16.5" customHeight="1">
      <c r="A223" s="35"/>
      <c r="B223" s="36"/>
      <c r="C223" s="212" t="s">
        <v>453</v>
      </c>
      <c r="D223" s="212" t="s">
        <v>117</v>
      </c>
      <c r="E223" s="213" t="s">
        <v>454</v>
      </c>
      <c r="F223" s="214" t="s">
        <v>455</v>
      </c>
      <c r="G223" s="215" t="s">
        <v>345</v>
      </c>
      <c r="H223" s="216">
        <v>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38</v>
      </c>
      <c r="O223" s="88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126</v>
      </c>
      <c r="AT223" s="224" t="s">
        <v>117</v>
      </c>
      <c r="AU223" s="224" t="s">
        <v>81</v>
      </c>
      <c r="AY223" s="14" t="s">
        <v>114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81</v>
      </c>
      <c r="BK223" s="225">
        <f>ROUND(I223*H223,2)</f>
        <v>0</v>
      </c>
      <c r="BL223" s="14" t="s">
        <v>126</v>
      </c>
      <c r="BM223" s="224" t="s">
        <v>456</v>
      </c>
    </row>
    <row r="224" s="2" customFormat="1" ht="24.15" customHeight="1">
      <c r="A224" s="35"/>
      <c r="B224" s="36"/>
      <c r="C224" s="212" t="s">
        <v>285</v>
      </c>
      <c r="D224" s="212" t="s">
        <v>117</v>
      </c>
      <c r="E224" s="213" t="s">
        <v>457</v>
      </c>
      <c r="F224" s="214" t="s">
        <v>458</v>
      </c>
      <c r="G224" s="215" t="s">
        <v>345</v>
      </c>
      <c r="H224" s="216">
        <v>1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38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126</v>
      </c>
      <c r="AT224" s="224" t="s">
        <v>117</v>
      </c>
      <c r="AU224" s="224" t="s">
        <v>81</v>
      </c>
      <c r="AY224" s="14" t="s">
        <v>114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81</v>
      </c>
      <c r="BK224" s="225">
        <f>ROUND(I224*H224,2)</f>
        <v>0</v>
      </c>
      <c r="BL224" s="14" t="s">
        <v>126</v>
      </c>
      <c r="BM224" s="224" t="s">
        <v>459</v>
      </c>
    </row>
    <row r="225" s="2" customFormat="1" ht="21.75" customHeight="1">
      <c r="A225" s="35"/>
      <c r="B225" s="36"/>
      <c r="C225" s="212" t="s">
        <v>460</v>
      </c>
      <c r="D225" s="212" t="s">
        <v>117</v>
      </c>
      <c r="E225" s="213" t="s">
        <v>461</v>
      </c>
      <c r="F225" s="214" t="s">
        <v>462</v>
      </c>
      <c r="G225" s="215" t="s">
        <v>345</v>
      </c>
      <c r="H225" s="216">
        <v>1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38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126</v>
      </c>
      <c r="AT225" s="224" t="s">
        <v>117</v>
      </c>
      <c r="AU225" s="224" t="s">
        <v>81</v>
      </c>
      <c r="AY225" s="14" t="s">
        <v>114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81</v>
      </c>
      <c r="BK225" s="225">
        <f>ROUND(I225*H225,2)</f>
        <v>0</v>
      </c>
      <c r="BL225" s="14" t="s">
        <v>126</v>
      </c>
      <c r="BM225" s="224" t="s">
        <v>463</v>
      </c>
    </row>
    <row r="226" s="2" customFormat="1" ht="16.5" customHeight="1">
      <c r="A226" s="35"/>
      <c r="B226" s="36"/>
      <c r="C226" s="212" t="s">
        <v>289</v>
      </c>
      <c r="D226" s="212" t="s">
        <v>117</v>
      </c>
      <c r="E226" s="213" t="s">
        <v>464</v>
      </c>
      <c r="F226" s="214" t="s">
        <v>465</v>
      </c>
      <c r="G226" s="215" t="s">
        <v>345</v>
      </c>
      <c r="H226" s="216">
        <v>1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38</v>
      </c>
      <c r="O226" s="88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126</v>
      </c>
      <c r="AT226" s="224" t="s">
        <v>117</v>
      </c>
      <c r="AU226" s="224" t="s">
        <v>81</v>
      </c>
      <c r="AY226" s="14" t="s">
        <v>114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81</v>
      </c>
      <c r="BK226" s="225">
        <f>ROUND(I226*H226,2)</f>
        <v>0</v>
      </c>
      <c r="BL226" s="14" t="s">
        <v>126</v>
      </c>
      <c r="BM226" s="224" t="s">
        <v>466</v>
      </c>
    </row>
    <row r="227" s="2" customFormat="1" ht="16.5" customHeight="1">
      <c r="A227" s="35"/>
      <c r="B227" s="36"/>
      <c r="C227" s="212" t="s">
        <v>467</v>
      </c>
      <c r="D227" s="212" t="s">
        <v>117</v>
      </c>
      <c r="E227" s="213" t="s">
        <v>468</v>
      </c>
      <c r="F227" s="214" t="s">
        <v>469</v>
      </c>
      <c r="G227" s="215" t="s">
        <v>345</v>
      </c>
      <c r="H227" s="216">
        <v>1</v>
      </c>
      <c r="I227" s="217"/>
      <c r="J227" s="218">
        <f>ROUND(I227*H227,2)</f>
        <v>0</v>
      </c>
      <c r="K227" s="219"/>
      <c r="L227" s="41"/>
      <c r="M227" s="237" t="s">
        <v>1</v>
      </c>
      <c r="N227" s="238" t="s">
        <v>38</v>
      </c>
      <c r="O227" s="239"/>
      <c r="P227" s="240">
        <f>O227*H227</f>
        <v>0</v>
      </c>
      <c r="Q227" s="240">
        <v>0</v>
      </c>
      <c r="R227" s="240">
        <f>Q227*H227</f>
        <v>0</v>
      </c>
      <c r="S227" s="240">
        <v>0</v>
      </c>
      <c r="T227" s="24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126</v>
      </c>
      <c r="AT227" s="224" t="s">
        <v>117</v>
      </c>
      <c r="AU227" s="224" t="s">
        <v>81</v>
      </c>
      <c r="AY227" s="14" t="s">
        <v>114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81</v>
      </c>
      <c r="BK227" s="225">
        <f>ROUND(I227*H227,2)</f>
        <v>0</v>
      </c>
      <c r="BL227" s="14" t="s">
        <v>126</v>
      </c>
      <c r="BM227" s="224" t="s">
        <v>470</v>
      </c>
    </row>
    <row r="228" s="2" customFormat="1" ht="6.96" customHeight="1">
      <c r="A228" s="35"/>
      <c r="B228" s="63"/>
      <c r="C228" s="64"/>
      <c r="D228" s="64"/>
      <c r="E228" s="64"/>
      <c r="F228" s="64"/>
      <c r="G228" s="64"/>
      <c r="H228" s="64"/>
      <c r="I228" s="64"/>
      <c r="J228" s="64"/>
      <c r="K228" s="64"/>
      <c r="L228" s="41"/>
      <c r="M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</row>
  </sheetData>
  <sheetProtection sheet="1" autoFilter="0" formatColumns="0" formatRows="0" objects="1" scenarios="1" spinCount="100000" saltValue="6jxl61e3TvakHJYXDKmf+xKYpyqCmghImWujvajQYLDJLSEpCcbchWIwr8cWiZNDnl7VO+Iq+SWhqyvXFoIw2g==" hashValue="8mqY7p9HsppEE2gEHJFRLRfVTWgfOhlAWH8M/eIFCv53jFKcvZsCfDkGlnhvSVWtU607dZSRtBF8uEHMCK24kw==" algorithmName="SHA-512" password="CE58"/>
  <autoFilter ref="C122:K22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40" ma:contentTypeDescription="Vytvoří nový dokument" ma:contentTypeScope="" ma:versionID="09084ee19973f5c4f14fbf5cd2845ab0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868427b91c1e2909f3b1aa54b7e7f642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  <xsd:element ref="ns3:_Flow_SignoffStatus" minOccurs="0"/>
                <xsd:element ref="ns3:MediaServiceObjectDetectorVersions" minOccurs="0"/>
                <xsd:element ref="ns3:Objednatel" minOccurs="0"/>
                <xsd:element ref="ns3:MediaServiceSearchProperties" minOccurs="0"/>
                <xsd:element ref="ns3:Dynamics" minOccurs="0"/>
                <xsd:element ref="ns3:Vlastn_x00ed_kkontrak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35" nillable="true" ma:displayName="Stav odsouhlasení" ma:internalName="Stav_x0020_odsouhlasen_x00ed_">
      <xsd:simpleType>
        <xsd:restriction base="dms:Text"/>
      </xsd:simpleType>
    </xsd:element>
    <xsd:element name="MediaServiceObjectDetectorVersions" ma:index="3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Objednatel" ma:index="37" nillable="true" ma:displayName="Objednatel" ma:format="Dropdown" ma:internalName="Objednatel">
      <xsd:simpleType>
        <xsd:restriction base="dms:Choice">
          <xsd:enumeration value="ŘSD SP"/>
          <xsd:enumeration value="ŘSD ZP"/>
          <xsd:enumeration value="ŘSD CH"/>
        </xsd:restriction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ynamics" ma:index="39" nillable="true" ma:displayName="Dynamics " ma:format="Hyperlink" ma:internalName="Dynamics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Vlastn_x00ed_kkontraktu" ma:index="40" nillable="true" ma:displayName="Vlastník kontraktu" ma:format="Dropdown" ma:internalName="Vlastn_x00ed_kkontraktu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lcf76f155ced4ddcb4097134ff3c332f xmlns="1b0a2e31-377b-4a4f-8b74-191dd8e2e1a2">
      <Terms xmlns="http://schemas.microsoft.com/office/infopath/2007/PartnerControls"/>
    </lcf76f155ced4ddcb4097134ff3c332f>
    <Objednatel xmlns="1b0a2e31-377b-4a4f-8b74-191dd8e2e1a2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_Flow_SignoffStatus xmlns="1b0a2e31-377b-4a4f-8b74-191dd8e2e1a2" xsi:nil="true"/>
    <PageLayoutType xmlns="http://schemas.microsoft.com/sharepoint/v3" xsi:nil="true"/>
    <Dynamics xmlns="1b0a2e31-377b-4a4f-8b74-191dd8e2e1a2">
      <Url xsi:nil="true"/>
      <Description xsi:nil="true"/>
    </Dynamics>
    <Vlastn_x00ed_kkontraktu xmlns="1b0a2e31-377b-4a4f-8b74-191dd8e2e1a2" xsi:nil="true"/>
    <BannerImageOffset xmlns="http://schemas.microsoft.com/sharepoint/v3" xsi:nil="true"/>
    <A xmlns="1b0a2e31-377b-4a4f-8b74-191dd8e2e1a2">
      <Url xsi:nil="true"/>
      <Description xsi:nil="true"/>
    </A>
    <TaxCatchAll xmlns="1c5afdd9-10a7-4471-939e-3b6fefddb120" xsi:nil="true"/>
    <Pozn_x00e1_mka xmlns="1b0a2e31-377b-4a4f-8b74-191dd8e2e1a2" xsi:nil="true"/>
    <PromotedState xmlns="http://schemas.microsoft.com/sharepoint/v3">0</PromotedState>
  </documentManagement>
</p:properties>
</file>

<file path=customXml/itemProps1.xml><?xml version="1.0" encoding="utf-8"?>
<ds:datastoreItem xmlns:ds="http://schemas.openxmlformats.org/officeDocument/2006/customXml" ds:itemID="{BFE21AB6-05F5-43CC-8E15-64645A4B9FDE}"/>
</file>

<file path=customXml/itemProps2.xml><?xml version="1.0" encoding="utf-8"?>
<ds:datastoreItem xmlns:ds="http://schemas.openxmlformats.org/officeDocument/2006/customXml" ds:itemID="{078B0CA6-23A2-4A54-B057-97237392CC1D}"/>
</file>

<file path=customXml/itemProps3.xml><?xml version="1.0" encoding="utf-8"?>
<ds:datastoreItem xmlns:ds="http://schemas.openxmlformats.org/officeDocument/2006/customXml" ds:itemID="{1A195C9B-9AC6-4BCF-B7EC-F651D5A0FB64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LAPTOP-E35TDBNP\Data</dc:creator>
  <cp:lastModifiedBy>LAPTOP-E35TDBNP\Data</cp:lastModifiedBy>
  <dcterms:created xsi:type="dcterms:W3CDTF">2025-04-10T06:52:46Z</dcterms:created>
  <dcterms:modified xsi:type="dcterms:W3CDTF">2025-04-10T06:52:48Z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